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8_{AE82E111-217F-4556-9933-3C1664923504}" xr6:coauthVersionLast="47" xr6:coauthVersionMax="47" xr10:uidLastSave="{00000000-0000-0000-0000-000000000000}"/>
  <bookViews>
    <workbookView xWindow="-120" yWindow="-120" windowWidth="29040" windowHeight="15720" xr2:uid="{00000000-000D-0000-FFFF-FFFF00000000}"/>
  </bookViews>
  <sheets>
    <sheet name="Standard Permit GR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9" i="1" l="1"/>
  <c r="I89" i="1"/>
  <c r="H88" i="1"/>
  <c r="I88" i="1"/>
  <c r="H87" i="1"/>
  <c r="I87" i="1"/>
  <c r="H86" i="1"/>
  <c r="I86" i="1"/>
  <c r="H85" i="1"/>
  <c r="I85" i="1"/>
  <c r="H84" i="1"/>
  <c r="I84" i="1"/>
  <c r="H83" i="1"/>
  <c r="I83" i="1"/>
  <c r="H82" i="1"/>
  <c r="I82" i="1"/>
  <c r="H81" i="1"/>
  <c r="I81" i="1"/>
  <c r="H80" i="1"/>
  <c r="I80" i="1"/>
  <c r="H79" i="1"/>
  <c r="I79" i="1"/>
  <c r="H78" i="1"/>
  <c r="I78" i="1"/>
  <c r="H77" i="1"/>
  <c r="I77" i="1"/>
  <c r="H76" i="1"/>
  <c r="I76" i="1"/>
  <c r="H75" i="1"/>
  <c r="I75" i="1"/>
  <c r="H74" i="1"/>
  <c r="I74" i="1"/>
  <c r="I73" i="1"/>
  <c r="H73" i="1"/>
  <c r="I72" i="1"/>
  <c r="H72" i="1"/>
  <c r="H71" i="1"/>
  <c r="I71" i="1"/>
  <c r="H70" i="1"/>
  <c r="I70" i="1"/>
  <c r="J84" i="1" l="1"/>
  <c r="K84" i="1" s="1"/>
  <c r="J88" i="1"/>
  <c r="K88" i="1" s="1"/>
  <c r="J80" i="1"/>
  <c r="K80" i="1" s="1"/>
  <c r="J76" i="1"/>
  <c r="K76" i="1" s="1"/>
  <c r="J70" i="1"/>
  <c r="K70" i="1" s="1"/>
  <c r="J74" i="1"/>
  <c r="K74" i="1" s="1"/>
  <c r="J78" i="1"/>
  <c r="K78" i="1" s="1"/>
  <c r="J82" i="1"/>
  <c r="K82" i="1" s="1"/>
  <c r="J71" i="1"/>
  <c r="K71" i="1" s="1"/>
  <c r="J75" i="1"/>
  <c r="K75" i="1" s="1"/>
  <c r="J79" i="1"/>
  <c r="K79" i="1" s="1"/>
  <c r="J83" i="1"/>
  <c r="K83" i="1" s="1"/>
  <c r="J89" i="1"/>
  <c r="K89" i="1" s="1"/>
  <c r="J86" i="1"/>
  <c r="K86" i="1" s="1"/>
  <c r="J81" i="1"/>
  <c r="K81" i="1" s="1"/>
  <c r="J87" i="1"/>
  <c r="K87" i="1" s="1"/>
  <c r="J72" i="1"/>
  <c r="K72" i="1" s="1"/>
  <c r="J77" i="1"/>
  <c r="K77" i="1" s="1"/>
  <c r="J73" i="1"/>
  <c r="K73" i="1" s="1"/>
  <c r="J85" i="1"/>
  <c r="K85" i="1" s="1"/>
</calcChain>
</file>

<file path=xl/sharedStrings.xml><?xml version="1.0" encoding="utf-8"?>
<sst xmlns="http://schemas.openxmlformats.org/spreadsheetml/2006/main" count="269" uniqueCount="154">
  <si>
    <t>Standard Facility:</t>
  </si>
  <si>
    <t xml:space="preserve">Waste Operation: Storage and mechanical treatment of waste paper, cardboard, and plastic for recovery </t>
  </si>
  <si>
    <t>Location:</t>
  </si>
  <si>
    <t>Applies to all potential locations.</t>
  </si>
  <si>
    <t>Location of environmentally sensitive sites (km / m):</t>
  </si>
  <si>
    <t>Greater than 50m (see below)</t>
  </si>
  <si>
    <t>Risk assessment carried out by:</t>
  </si>
  <si>
    <t>Natural Resources Wales</t>
  </si>
  <si>
    <t>Date:</t>
  </si>
  <si>
    <t>The scope of the permit and associated rules is defined by the following risk criteria:</t>
  </si>
  <si>
    <t>Parameter 1</t>
  </si>
  <si>
    <t xml:space="preserve">Permitted activities - The storage (R13) and treatment (R3, R13) of waste and treatment consisting only of </t>
  </si>
  <si>
    <t>sorting, shredding, cutting, separation, compaction, baling and bale-breaking for recovery only.</t>
  </si>
  <si>
    <t>Parameter 2</t>
  </si>
  <si>
    <t>Permitted waste types - waste paper, cardboard, and plastic only</t>
  </si>
  <si>
    <t>Parameter 3</t>
  </si>
  <si>
    <t>Quantity of waste accepted at the facility: less than 120,000 tonnes per annum.</t>
  </si>
  <si>
    <t>Parameter 4</t>
  </si>
  <si>
    <t xml:space="preserve">All waste must be treated indoors. </t>
  </si>
  <si>
    <t>Parameter 5</t>
  </si>
  <si>
    <t>Waste can be stored outside only if it is securely baled or in a fully enclosed container.</t>
  </si>
  <si>
    <t>Parameter 6</t>
  </si>
  <si>
    <t xml:space="preserve">The only point source discharges to controlled waters or groundwater, are surface water from the roofs of buildings </t>
  </si>
  <si>
    <t xml:space="preserve">and from areas of the facility not used for the storage or treatment of wastes </t>
  </si>
  <si>
    <t>Parameter 7</t>
  </si>
  <si>
    <t>Any outdoor area used for loading and, or unloading of loose waste shall be clearly demarcated and enclosed by wind shields, litter screens and, or walls. These must be designed and maintained to prevent the escape of litter from the loading and unloading area into other outdoor parts of the site or into neighbouring premises</t>
  </si>
  <si>
    <t>Parameter 8</t>
  </si>
  <si>
    <t xml:space="preserve">The activities shall not be carried out within 200m of a European Site (candidate or Special Area of Conservation,  </t>
  </si>
  <si>
    <t>proposed or Special Protection Area or Ramsar site) or a Site of Special Scientific Interest (SSSI).</t>
  </si>
  <si>
    <t>Parameter 9</t>
  </si>
  <si>
    <t>The activities shall not be carried out within 50m of a National Nature Reserve, Local Nature Reserve, Local Wildlife Site, Ancient Woodland or Scheduled Ancient Monument</t>
  </si>
  <si>
    <t>or within 50m of a site that has species or habitats protected under the Biodiversity Action Plan that Natural Resources Wales considers at risk to this activity</t>
  </si>
  <si>
    <t>Parameter 10</t>
  </si>
  <si>
    <t>The activities shall not be carried out within 50m of any well spring or borehole used for the supply of water for human consumption. This must include Private Water Supplies.</t>
  </si>
  <si>
    <t>Parameter 11</t>
  </si>
  <si>
    <t>The activities shall not be carried out within a Groundwater Source Protection Zone 1</t>
  </si>
  <si>
    <t>Parameter 12</t>
  </si>
  <si>
    <t xml:space="preserve">When located within groundwater source protection zone 2, all waste shall be kept on an impermeable surface with a sealed drainage system
</t>
  </si>
  <si>
    <t>Parameter 13</t>
  </si>
  <si>
    <t>When located outside groundwater source protection zone 2, all wastes shall be kept on hardstanding, or on an impermeable surface with sealed drainage system</t>
  </si>
  <si>
    <t>Abbreviations:</t>
  </si>
  <si>
    <t>SR - Standard Rule</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</si>
  <si>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</si>
  <si>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</si>
  <si>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</si>
  <si>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</si>
  <si>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</si>
  <si>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</si>
  <si>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</si>
  <si>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</si>
  <si>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</si>
  <si>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</si>
  <si>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</si>
  <si>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</si>
  <si>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</si>
  <si>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</si>
  <si>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</si>
  <si>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</si>
  <si>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</si>
  <si>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</si>
  <si>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</si>
  <si>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</si>
  <si>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</si>
  <si>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</si>
  <si>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</si>
  <si>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</si>
  <si>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</si>
  <si>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</si>
  <si>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</si>
  <si>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Low</t>
  </si>
  <si>
    <t>Medium</t>
  </si>
  <si>
    <t>Permitted waste types do not include …. dusts, powders or loose fibres so a low magnitude risk is estimated.  There is potential for exposure if anyone is living or working close to the site (apart from the operator and employees) however the permitted waste types do not include those consisting solely or mainly of dusts, powders or loose fibres, all waste treatment will be within a building, the rule set does not allow any point source emissions to air.</t>
  </si>
  <si>
    <t>To manage the risk we require the operator to take appropriate measures and may require an emissions management plan. Taking this action will control the risk.</t>
  </si>
  <si>
    <t>As above</t>
  </si>
  <si>
    <t>Nuisance - dust on cars, clothing etc.</t>
  </si>
  <si>
    <t>Air transport then deposition</t>
  </si>
  <si>
    <t xml:space="preserve">As above </t>
  </si>
  <si>
    <t>Very low</t>
  </si>
  <si>
    <t>Local human population, livestock and wildlife.</t>
  </si>
  <si>
    <t xml:space="preserve">Litter </t>
  </si>
  <si>
    <t>Nuisance, loss of amenity and harm to animal health</t>
  </si>
  <si>
    <t>Local residents often sensitive to litter however any outdoor loading and unloading area be enclosed by wind shields, litter screens and, or walls to prevent escape of litter, all treatment of waste shall take place in a building, waste can only be stored outside if it is baled or in enclosed containers, the rules limit the maximum quantity and length of time waste can be stored</t>
  </si>
  <si>
    <t xml:space="preserve">To manage the risk we may require management system improvements and an emissions management plan. Appropriate measures could include clearing waste, litter and mud arising from the activities from affected areas outside the site. Taking this action will control the risk. </t>
  </si>
  <si>
    <t>Waste, litter and mud on local roads</t>
  </si>
  <si>
    <t>Nuisance, loss of amenity, road traffic accidents.</t>
  </si>
  <si>
    <t>Vehicles entering and leaving site.</t>
  </si>
  <si>
    <t>Odour</t>
  </si>
  <si>
    <t>Nuisance, loss of amenity</t>
  </si>
  <si>
    <t xml:space="preserve">Local residents often sensitive to odour. The rules only allow for waste to be stored outside if baled or in enclosed containers, the rules limit the maximum quantity and length of time waste can be stored, all waste treatment will be within a building, </t>
  </si>
  <si>
    <t>SR - emissions shall be free from odour......  SR (if required) - odour management plan. To manage the risk we may require management system improvements and an odour management plan. Taking this action will control the risk.</t>
  </si>
  <si>
    <t>Noise and vibration</t>
  </si>
  <si>
    <t>Nuisance, loss of amenity, loss of sleep.</t>
  </si>
  <si>
    <t xml:space="preserve">Noise through the air and vibration through the ground. </t>
  </si>
  <si>
    <t>Local residents often sensitive to noise and vibration. All waste treatment will be within a building, emissions of noise and vibration will be minimised through the management system.</t>
  </si>
  <si>
    <t>SR - emissions shall be free from noise and vibration......  SR (if required) - noise and vibration management plan.  Noise restricted by treatement limited to being in buildings. To manage the risk we may require management system improvements and a noise and vibration management plan. Taking this action will control the risk.</t>
  </si>
  <si>
    <t>Scavenging animals and scavenging birds</t>
  </si>
  <si>
    <t>Harm to human health - from waste carried off site and faeces. Nuisance and loss of amenity.</t>
  </si>
  <si>
    <t>Air transport and over land</t>
  </si>
  <si>
    <t>Waste types allowed may attract scavenging animals and birds if contaminated. Pests will be minimised through the management system. Waste can only be stored outside if it is baled or in enclosed containers</t>
  </si>
  <si>
    <t>SR - emissions of substances not controlled by emission limits (including those from scavenging animals, scavenging birds and other pests) shall not cause pollution.  Scavenging animals and birds will be minimised through the management system.</t>
  </si>
  <si>
    <t>Pests (e.g. flies)</t>
  </si>
  <si>
    <t>Harm to human health, nuisance, loss of amenity</t>
  </si>
  <si>
    <t>SR - emissions of substances not controlled by emission limits (including those from scavenging animals, scavenging birds and other pests) shall not cause pollution. Pests will be minimised through the management system.</t>
  </si>
  <si>
    <t>Local human population and local environment</t>
  </si>
  <si>
    <t>Flooding of site</t>
  </si>
  <si>
    <t>If waste is washed off site it may contaminate buildings / gardens / natural habitats downstream.</t>
  </si>
  <si>
    <t>Flood waters</t>
  </si>
  <si>
    <t>Permitted waste types are non-hazardous so any waste washed off site will add to the volume of the local post-flood clean up workload, rather than the hazard. We have set a limit to the maximum quantity of waste allowed on site to reduce this risk.</t>
  </si>
  <si>
    <t>SR - management system (will include flood risk management). To manage the risk we may require management system improvements. Taking this action will control the risk.</t>
  </si>
  <si>
    <t>Local human population and / or livestock after gaining unauthorised access to the waste operation</t>
  </si>
  <si>
    <t>All on-site hazards: wastes; machinery and vehicles.</t>
  </si>
  <si>
    <t>Bodily injury</t>
  </si>
  <si>
    <t>Direct physical contact</t>
  </si>
  <si>
    <t>Permitted waste types are non-hazardous so only a medium magnitude risk is estimated.</t>
  </si>
  <si>
    <t>SR - activities shall be managed and operated in accordance with a management system (will include site security measures to prevent unauthorised access). To manage the risk we may require management system improvements. Taking this action will control the risk.</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</si>
  <si>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</si>
  <si>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</si>
  <si>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</si>
  <si>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</si>
  <si>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are non-hazardous although they are flammable so a medium magnitude risk is estimated. The risk of unauthorised access and arson is low, all waste will be kept secure, the fire prevention and mitigation plan will set out control measures including security, fire prevention, fire detection and fire response, there is a limit to maximum quantity of waste on site in particular, waste plastics are limited to 500 tonnes at any one time., the site will not be located within a groundwater source protection zone 1, or within 50 metres of springs, wells or boreholes used for drinking water</t>
  </si>
  <si>
    <t>As above. SR - management system (will include fire and spillages). Fire risk to be managed via the Fire Prevention and Mitigation Plan. Permitted activities do not include the burning of waste.</t>
  </si>
  <si>
    <t>Accidental fire causing the release of polluting materials to air (smoke or fumes), water or land.</t>
  </si>
  <si>
    <t>Respiratory irritation, illness and nuisance to local population.  Injury to staff or firefighters. Pollution of water or land.</t>
  </si>
  <si>
    <t>As above.</t>
  </si>
  <si>
    <t>High</t>
  </si>
  <si>
    <t>Permitted waste types are non-hazardous although they are flammable so a medium magnitude risk is estimated. The rules limit the maximum quantity of waste and the length of time it can be stored, in particular, waste plastics are limited to 500 tonnes at any one time. The fire prevention and mitigation plan will set out control measures including fire prevention, detection and response and will contain measures for dealing with firewater</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</si>
  <si>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</si>
  <si>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</si>
  <si>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</si>
  <si>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</si>
  <si>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are non-hazardous, and do not include sludges or liquids, all potentially polluting liquids will have secondary containment, waste can only be stored outside if it is baled or in enclosed containers, the site will not be located within a groundwater source protection zone 1, or within 50 metres of springs, wells or boreholes used for drinking water, the fire prevention and mitigation plan will contain measures for dealing with firewater</t>
  </si>
  <si>
    <t>Chronic effects: deterioration of water quality</t>
  </si>
  <si>
    <t>As above.  Indirect run-off via the soil layer</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</si>
  <si>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</si>
  <si>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</si>
  <si>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</si>
  <si>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Groundwater</t>
  </si>
  <si>
    <t>Chronic effects: contamination of groundwater, requiring treatment of water or closure of borehole.</t>
  </si>
  <si>
    <t>Transport through soil/groundwater then extraction at borehole.</t>
  </si>
  <si>
    <t>Contaminated waters used for recreational purposes</t>
  </si>
  <si>
    <t>Harm to human health - skin damage or gastro-intestinal illness.</t>
  </si>
  <si>
    <t>Direct contact or ingestion</t>
  </si>
  <si>
    <t xml:space="preserve">Protected sites -  European sites and SSSIs  </t>
  </si>
  <si>
    <t>Any</t>
  </si>
  <si>
    <t>Harm to protected site through toxic contamination, nutrient enrichment, smothering, disturbance, predation etc.</t>
  </si>
  <si>
    <t>Waste operations can cause harm to and deterioration of nature conservation sites however these activities are not allowed within a certain distance of these receptors, emission and pollution controls are required as set out in other risks</t>
  </si>
  <si>
    <t>SR - activities shall not be carried out within 200m of a European Site or SSSI. SR - Activities giving rise to pollution or emissions risks to be controlled via the management system.</t>
  </si>
  <si>
    <t xml:space="preserve">Notes: </t>
  </si>
  <si>
    <t xml:space="preserve">Red triangle indicates comment containing supporting information </t>
  </si>
  <si>
    <t xml:space="preserve">Yellow columns contain drop down menus that allow automatic evaluation of risk in green column </t>
  </si>
  <si>
    <t>Generic risk assessment for standard rules set number SR2024 No 3</t>
  </si>
  <si>
    <t>Road safety, local residents often sensitive to mud on roads however the waste type is limited to waste paper, cardboard, and plastic only, all storage and treatment will be within a building except for uncontaminated ferrous metal storage, the activity is unlikely to generate windblown litter, waste will only be stored on surfaced areas, the activities are unlikely to cause mud, all waste will be kept securely</t>
  </si>
  <si>
    <t>Permitted waste types are non-hazardous, do not include sludges or liquids, and are not biodegradable. The waste type is limited to waste waste paper, cardboard, and plastic only, all storage and treatment of waste paper, cardboard, and plastic  will be within a building, except for uncontaminated ferrous metal storage, all potentially polluting liquids will have secondary containment, the site will not be located within a groundwater source protection zone 1, or within 50 metres of springs, wells or boreholes used for drinking water, the fire prevention and mitigation plan will contain measures for dealing with firewater</t>
  </si>
  <si>
    <t>Permitted waste types are non-hazardous, do not include sludges or liquids, and are not biodegradable. The waste type is limited to waste paper, cardboard, and plastic only, all storage and treatment of waste paper, cardboard, and plastic will be within a building, except for uncontaminated ferrous metal storage, all potentially polluting liquids will have secondary containment, the site will not be located within a groundwater source protection zone 1, or within 50 metres of springs, wells or boreholes used for drinking water, the fire prevention and mitigation plan will contain measures for dealing with firewater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</si>
</sst>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b/>
      <sz val="10"/>
      <name val="Arial"/>
    </font>
    <font>
      <b/>
      <sz val="12"/>
      <name val="Arial"/>
      <family val="2"/>
    </font>
    <font>
      <sz val="12"/>
      <name val="Arial"/>
      <family val="2"/>
    </font>
    <font>
      <b/>
      <sz val="12"/>
      <name val="Arial"/>
    </font>
    <font>
      <b/>
      <sz val="14"/>
      <name val="Arial"/>
    </font>
    <font>
      <b/>
      <sz val="14"/>
      <name val="Arial"/>
      <family val="2"/>
    </font>
    <font>
      <b/>
      <sz val="10"/>
      <name val="Arial"/>
      <family val="2"/>
    </font>
    <font>
      <sz val="10"/>
      <name val="Arial"/>
      <family val="2"/>
    </font>
    <font>
      <sz val="9"/>
      <color rgb="FF00000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77">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0" borderId="8" xfId="0" applyBorder="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6"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xf numFmtId="0" fontId="0" fillId="7" borderId="15" xfId="0" applyFill="1" applyBorder="1"/>
    <xf numFmtId="0" fontId="0" fillId="7" borderId="16" xfId="0" applyFill="1" applyBorder="1"/>
    <xf numFmtId="0" fontId="2" fillId="7" borderId="0" xfId="0" applyFont="1" applyFill="1"/>
    <xf numFmtId="0" fontId="3" fillId="7" borderId="0" xfId="0" applyFont="1" applyFill="1"/>
    <xf numFmtId="0" fontId="5" fillId="7" borderId="0" xfId="0" applyFont="1" applyFill="1"/>
    <xf numFmtId="0" fontId="4" fillId="7" borderId="0" xfId="0" applyFont="1" applyFill="1"/>
    <xf numFmtId="0" fontId="7" fillId="0" borderId="0" xfId="0" applyFont="1"/>
    <xf numFmtId="0" fontId="7" fillId="0" borderId="0" xfId="0" applyFont="1" applyAlignment="1">
      <alignment horizontal="left"/>
    </xf>
    <xf numFmtId="0" fontId="2" fillId="0" borderId="0" xfId="0" applyFont="1"/>
    <xf numFmtId="0" fontId="7" fillId="0" borderId="0" xfId="0" applyFont="1" applyAlignment="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8" xfId="0" applyBorder="1" applyAlignment="1" applyProtection="1">
      <alignment vertical="top" wrapText="1"/>
      <protection locked="0"/>
    </xf>
    <xf numFmtId="0" fontId="8" fillId="0" borderId="0" xfId="0" applyFont="1" applyAlignment="1">
      <alignment vertical="top"/>
    </xf>
    <xf numFmtId="0" fontId="8" fillId="5" borderId="17" xfId="0" applyFont="1" applyFill="1" applyBorder="1" applyAlignment="1" applyProtection="1">
      <alignment vertical="top" wrapText="1"/>
      <protection locked="0"/>
    </xf>
    <xf numFmtId="0" fontId="8" fillId="5" borderId="18" xfId="0" applyFont="1" applyFill="1" applyBorder="1" applyAlignment="1" applyProtection="1">
      <alignment vertical="top" wrapText="1"/>
      <protection locked="0"/>
    </xf>
    <xf numFmtId="0" fontId="7" fillId="8" borderId="6" xfId="0" applyFont="1" applyFill="1" applyBorder="1" applyAlignment="1" applyProtection="1">
      <alignment vertical="top" wrapText="1"/>
      <protection locked="0"/>
    </xf>
    <xf numFmtId="0" fontId="8" fillId="0" borderId="0" xfId="0" applyFont="1"/>
    <xf numFmtId="0" fontId="8" fillId="0" borderId="12"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13"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9" fillId="0" borderId="0" xfId="0" applyFont="1" applyAlignment="1">
      <alignment vertical="top"/>
    </xf>
    <xf numFmtId="0" fontId="3" fillId="0" borderId="0" xfId="0" applyFont="1"/>
    <xf numFmtId="0" fontId="8" fillId="0" borderId="0" xfId="0" applyFont="1" applyAlignment="1">
      <alignment vertical="top"/>
    </xf>
    <xf numFmtId="15" fontId="0" fillId="0" borderId="15" xfId="0" applyNumberFormat="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8"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7"/>
  <sheetViews>
    <sheetView tabSelected="1" topLeftCell="B53" zoomScale="75" zoomScaleNormal="75" workbookViewId="0">
      <selection activeCell="I53" sqref="I53"/>
    </sheetView>
  </sheetViews>
  <sheetFormatPr defaultRowHeight="12.75" x14ac:dyDescent="0.2"/>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48.85546875" customWidth="1"/>
    <col min="10" max="10" width="41" customWidth="1"/>
    <col min="11" max="11" width="16.7109375" customWidth="1"/>
  </cols>
  <sheetData>
    <row r="2" spans="2:11" ht="18" x14ac:dyDescent="0.25">
      <c r="B2" s="16" t="s">
        <v>150</v>
      </c>
      <c r="C2" s="16"/>
      <c r="D2" s="16"/>
      <c r="E2" s="69"/>
    </row>
    <row r="3" spans="2:11" ht="12.75" customHeight="1" x14ac:dyDescent="0.25">
      <c r="B3" s="33"/>
      <c r="C3" s="33"/>
      <c r="D3" s="33"/>
      <c r="E3" s="34"/>
      <c r="F3" s="30"/>
      <c r="G3" s="30"/>
      <c r="H3" s="30"/>
      <c r="I3" s="30"/>
      <c r="J3" s="30"/>
      <c r="K3" s="30"/>
    </row>
    <row r="4" spans="2:11" ht="15.75" x14ac:dyDescent="0.25">
      <c r="B4" s="33" t="s">
        <v>0</v>
      </c>
      <c r="C4" s="33"/>
      <c r="D4" s="33"/>
      <c r="E4" s="34"/>
      <c r="F4" s="73" t="s">
        <v>1</v>
      </c>
      <c r="G4" s="73"/>
      <c r="H4" s="73"/>
      <c r="I4" s="73"/>
      <c r="J4" s="73"/>
      <c r="K4" s="31"/>
    </row>
    <row r="5" spans="2:11" ht="9.75" customHeight="1" x14ac:dyDescent="0.25">
      <c r="B5" s="33"/>
      <c r="C5" s="33"/>
      <c r="D5" s="33"/>
      <c r="E5" s="34"/>
      <c r="F5" s="30"/>
      <c r="G5" s="30"/>
      <c r="H5" s="30"/>
      <c r="I5" s="30"/>
      <c r="J5" s="30"/>
      <c r="K5" s="30"/>
    </row>
    <row r="6" spans="2:11" ht="15.75" x14ac:dyDescent="0.25">
      <c r="B6" s="33" t="s">
        <v>2</v>
      </c>
      <c r="C6" s="34"/>
      <c r="D6" s="34"/>
      <c r="E6" s="34"/>
      <c r="F6" s="73" t="s">
        <v>3</v>
      </c>
      <c r="G6" s="73"/>
      <c r="H6" s="73"/>
      <c r="I6" s="73"/>
      <c r="J6" s="73"/>
      <c r="K6" s="31"/>
    </row>
    <row r="7" spans="2:11" ht="9.75" customHeight="1" x14ac:dyDescent="0.25">
      <c r="B7" s="35"/>
      <c r="C7" s="30"/>
      <c r="D7" s="30"/>
      <c r="E7" s="30"/>
      <c r="F7" s="30"/>
      <c r="G7" s="30"/>
      <c r="H7" s="30"/>
      <c r="I7" s="30"/>
      <c r="J7" s="30"/>
      <c r="K7" s="30"/>
    </row>
    <row r="8" spans="2:11" ht="15.75" customHeight="1" x14ac:dyDescent="0.25">
      <c r="B8" s="33" t="s">
        <v>4</v>
      </c>
      <c r="C8" s="34"/>
      <c r="D8" s="34"/>
      <c r="E8" s="34"/>
      <c r="F8" s="74" t="s">
        <v>5</v>
      </c>
      <c r="G8" s="75"/>
      <c r="H8" s="75"/>
      <c r="I8" s="75"/>
      <c r="J8" s="75"/>
      <c r="K8" s="31"/>
    </row>
    <row r="9" spans="2:11" ht="10.5" customHeight="1" x14ac:dyDescent="0.2">
      <c r="B9" s="30"/>
      <c r="C9" s="30"/>
      <c r="D9" s="30"/>
      <c r="E9" s="30"/>
      <c r="F9" s="30"/>
      <c r="G9" s="30"/>
      <c r="H9" s="30"/>
      <c r="I9" s="30"/>
      <c r="J9" s="30"/>
      <c r="K9" s="30"/>
    </row>
    <row r="10" spans="2:11" ht="15.75" x14ac:dyDescent="0.25">
      <c r="B10" s="36" t="s">
        <v>6</v>
      </c>
      <c r="C10" s="30"/>
      <c r="D10" s="30"/>
      <c r="E10" s="30"/>
      <c r="F10" s="76" t="s">
        <v>7</v>
      </c>
      <c r="G10" s="76"/>
      <c r="H10" s="76"/>
      <c r="I10" s="76"/>
      <c r="J10" s="76"/>
      <c r="K10" s="32"/>
    </row>
    <row r="11" spans="2:11" ht="11.25" customHeight="1" x14ac:dyDescent="0.25">
      <c r="B11" s="36"/>
      <c r="C11" s="30"/>
      <c r="D11" s="30"/>
      <c r="E11" s="30"/>
      <c r="F11" s="30"/>
      <c r="G11" s="30"/>
      <c r="H11" s="33"/>
      <c r="I11" s="30"/>
      <c r="J11" s="30"/>
      <c r="K11" s="30"/>
    </row>
    <row r="12" spans="2:11" ht="15.75" x14ac:dyDescent="0.25">
      <c r="B12" s="33" t="s">
        <v>8</v>
      </c>
      <c r="C12" s="30"/>
      <c r="D12" s="30"/>
      <c r="E12" s="30"/>
      <c r="F12" s="71">
        <v>45489</v>
      </c>
      <c r="G12" s="72"/>
      <c r="H12" s="72"/>
      <c r="I12" s="72"/>
      <c r="J12" s="72"/>
      <c r="K12" s="31"/>
    </row>
    <row r="13" spans="2:11" ht="15.75" x14ac:dyDescent="0.25">
      <c r="B13" s="33"/>
      <c r="C13" s="30"/>
      <c r="D13" s="30"/>
      <c r="E13" s="30"/>
      <c r="F13" s="30"/>
      <c r="G13" s="30"/>
      <c r="H13" s="33"/>
      <c r="I13" s="30"/>
      <c r="J13" s="30"/>
      <c r="K13" s="30"/>
    </row>
    <row r="14" spans="2:11" ht="15.75" x14ac:dyDescent="0.25">
      <c r="B14" s="39"/>
      <c r="C14" t="s">
        <v>9</v>
      </c>
      <c r="H14" s="39"/>
    </row>
    <row r="15" spans="2:11" ht="15.75" x14ac:dyDescent="0.25">
      <c r="B15" s="39"/>
      <c r="C15" t="s">
        <v>10</v>
      </c>
      <c r="D15" s="61" t="s">
        <v>11</v>
      </c>
      <c r="H15" s="39"/>
    </row>
    <row r="16" spans="2:11" x14ac:dyDescent="0.2">
      <c r="D16" t="s">
        <v>12</v>
      </c>
    </row>
    <row r="17" spans="3:11" x14ac:dyDescent="0.2">
      <c r="C17" t="s">
        <v>13</v>
      </c>
      <c r="D17" t="s">
        <v>14</v>
      </c>
    </row>
    <row r="18" spans="3:11" x14ac:dyDescent="0.2">
      <c r="C18" t="s">
        <v>15</v>
      </c>
      <c r="D18" s="61" t="s">
        <v>16</v>
      </c>
    </row>
    <row r="19" spans="3:11" x14ac:dyDescent="0.2">
      <c r="C19" t="s">
        <v>17</v>
      </c>
      <c r="D19" t="s">
        <v>18</v>
      </c>
    </row>
    <row r="20" spans="3:11" x14ac:dyDescent="0.2">
      <c r="C20" t="s">
        <v>19</v>
      </c>
      <c r="D20" t="s">
        <v>20</v>
      </c>
    </row>
    <row r="21" spans="3:11" x14ac:dyDescent="0.2">
      <c r="C21" t="s">
        <v>21</v>
      </c>
      <c r="D21" t="s">
        <v>22</v>
      </c>
    </row>
    <row r="22" spans="3:11" x14ac:dyDescent="0.2">
      <c r="D22" t="s">
        <v>23</v>
      </c>
    </row>
    <row r="23" spans="3:11" x14ac:dyDescent="0.2">
      <c r="C23" t="s">
        <v>24</v>
      </c>
      <c r="D23" s="61" t="s">
        <v>25</v>
      </c>
    </row>
    <row r="24" spans="3:11" x14ac:dyDescent="0.2">
      <c r="C24" t="s">
        <v>26</v>
      </c>
      <c r="D24" t="s">
        <v>27</v>
      </c>
    </row>
    <row r="25" spans="3:11" x14ac:dyDescent="0.2">
      <c r="D25" t="s">
        <v>28</v>
      </c>
    </row>
    <row r="26" spans="3:11" x14ac:dyDescent="0.2">
      <c r="C26" t="s">
        <v>29</v>
      </c>
      <c r="D26" s="61" t="s">
        <v>30</v>
      </c>
    </row>
    <row r="27" spans="3:11" x14ac:dyDescent="0.2">
      <c r="D27" t="s">
        <v>31</v>
      </c>
    </row>
    <row r="28" spans="3:11" x14ac:dyDescent="0.2">
      <c r="C28" t="s">
        <v>32</v>
      </c>
      <c r="D28" t="s">
        <v>33</v>
      </c>
    </row>
    <row r="29" spans="3:11" x14ac:dyDescent="0.2">
      <c r="C29" s="61" t="s">
        <v>34</v>
      </c>
      <c r="D29" s="68" t="s">
        <v>35</v>
      </c>
    </row>
    <row r="30" spans="3:11" x14ac:dyDescent="0.2">
      <c r="C30" s="61" t="s">
        <v>36</v>
      </c>
      <c r="D30" s="68" t="s">
        <v>37</v>
      </c>
    </row>
    <row r="31" spans="3:11" x14ac:dyDescent="0.2">
      <c r="C31" s="61" t="s">
        <v>38</v>
      </c>
      <c r="D31" s="68" t="s">
        <v>39</v>
      </c>
    </row>
    <row r="32" spans="3:11" x14ac:dyDescent="0.2">
      <c r="C32" s="57"/>
      <c r="D32" s="70"/>
      <c r="E32" s="70"/>
      <c r="F32" s="70"/>
      <c r="G32" s="70"/>
      <c r="H32" s="70"/>
      <c r="I32" s="70"/>
      <c r="J32" s="70"/>
      <c r="K32" s="70"/>
    </row>
    <row r="33" spans="1:11" x14ac:dyDescent="0.2">
      <c r="C33" t="s">
        <v>40</v>
      </c>
      <c r="D33" t="s">
        <v>41</v>
      </c>
    </row>
    <row r="34" spans="1:11" ht="13.5" thickBot="1" x14ac:dyDescent="0.25"/>
    <row r="35" spans="1:11" ht="28.5" customHeight="1" thickTop="1" x14ac:dyDescent="0.2">
      <c r="A35" s="1"/>
      <c r="B35" s="14" t="s">
        <v>42</v>
      </c>
      <c r="C35" s="10"/>
      <c r="D35" s="10"/>
      <c r="E35" s="10"/>
      <c r="F35" s="11"/>
      <c r="G35" s="12" t="s">
        <v>43</v>
      </c>
      <c r="H35" s="12"/>
      <c r="I35" s="13"/>
      <c r="J35" s="14" t="s">
        <v>44</v>
      </c>
      <c r="K35" s="15"/>
    </row>
    <row r="36" spans="1:11" ht="25.5" x14ac:dyDescent="0.2">
      <c r="B36" s="2" t="s">
        <v>45</v>
      </c>
      <c r="C36" s="3" t="s">
        <v>46</v>
      </c>
      <c r="D36" s="3" t="s">
        <v>47</v>
      </c>
      <c r="E36" s="4" t="s">
        <v>48</v>
      </c>
      <c r="F36" s="2" t="s">
        <v>49</v>
      </c>
      <c r="G36" s="3" t="s">
        <v>50</v>
      </c>
      <c r="H36" s="3" t="s">
        <v>51</v>
      </c>
      <c r="I36" s="4" t="s">
        <v>52</v>
      </c>
      <c r="J36" s="2" t="s">
        <v>53</v>
      </c>
      <c r="K36" s="43" t="s">
        <v>54</v>
      </c>
    </row>
    <row r="37" spans="1:11" ht="121.5" customHeight="1" x14ac:dyDescent="0.2">
      <c r="B37" s="5" t="s">
        <v>55</v>
      </c>
      <c r="C37" s="6" t="s">
        <v>56</v>
      </c>
      <c r="D37" s="6" t="s">
        <v>57</v>
      </c>
      <c r="E37" s="7" t="s">
        <v>58</v>
      </c>
      <c r="F37" s="5" t="s">
        <v>59</v>
      </c>
      <c r="G37" s="6" t="s">
        <v>60</v>
      </c>
      <c r="H37" s="6" t="s">
        <v>61</v>
      </c>
      <c r="I37" s="7" t="s">
        <v>62</v>
      </c>
      <c r="J37" s="5" t="s">
        <v>63</v>
      </c>
      <c r="K37" s="44" t="s">
        <v>64</v>
      </c>
    </row>
    <row r="38" spans="1:11" ht="114.75" x14ac:dyDescent="0.2">
      <c r="A38" s="27"/>
      <c r="B38" s="22" t="s">
        <v>65</v>
      </c>
      <c r="C38" s="23" t="s">
        <v>66</v>
      </c>
      <c r="D38" s="23" t="s">
        <v>67</v>
      </c>
      <c r="E38" s="24" t="s">
        <v>68</v>
      </c>
      <c r="F38" s="58" t="s">
        <v>69</v>
      </c>
      <c r="G38" s="59" t="s">
        <v>70</v>
      </c>
      <c r="H38" s="60" t="s">
        <v>70</v>
      </c>
      <c r="I38" s="65" t="s">
        <v>71</v>
      </c>
      <c r="J38" s="63" t="s">
        <v>72</v>
      </c>
      <c r="K38" s="28" t="s">
        <v>69</v>
      </c>
    </row>
    <row r="39" spans="1:11" ht="25.5" x14ac:dyDescent="0.2">
      <c r="A39" s="27"/>
      <c r="B39" s="22" t="s">
        <v>65</v>
      </c>
      <c r="C39" s="23" t="s">
        <v>73</v>
      </c>
      <c r="D39" s="23" t="s">
        <v>74</v>
      </c>
      <c r="E39" s="24" t="s">
        <v>75</v>
      </c>
      <c r="F39" s="41" t="s">
        <v>69</v>
      </c>
      <c r="G39" s="59" t="s">
        <v>70</v>
      </c>
      <c r="H39" s="60" t="s">
        <v>70</v>
      </c>
      <c r="I39" s="65" t="s">
        <v>73</v>
      </c>
      <c r="J39" s="22" t="s">
        <v>76</v>
      </c>
      <c r="K39" s="28" t="s">
        <v>77</v>
      </c>
    </row>
    <row r="40" spans="1:11" ht="89.25" x14ac:dyDescent="0.2">
      <c r="A40" s="27"/>
      <c r="B40" s="22" t="s">
        <v>78</v>
      </c>
      <c r="C40" s="23" t="s">
        <v>79</v>
      </c>
      <c r="D40" s="23" t="s">
        <v>80</v>
      </c>
      <c r="E40" s="24" t="s">
        <v>75</v>
      </c>
      <c r="F40" s="58" t="s">
        <v>70</v>
      </c>
      <c r="G40" s="59" t="s">
        <v>70</v>
      </c>
      <c r="H40" s="60" t="s">
        <v>70</v>
      </c>
      <c r="I40" s="65" t="s">
        <v>81</v>
      </c>
      <c r="J40" s="22" t="s">
        <v>82</v>
      </c>
      <c r="K40" s="28" t="s">
        <v>77</v>
      </c>
    </row>
    <row r="41" spans="1:11" ht="102" x14ac:dyDescent="0.2">
      <c r="A41" s="27"/>
      <c r="B41" s="22" t="s">
        <v>65</v>
      </c>
      <c r="C41" s="23" t="s">
        <v>83</v>
      </c>
      <c r="D41" s="23" t="s">
        <v>84</v>
      </c>
      <c r="E41" s="24" t="s">
        <v>85</v>
      </c>
      <c r="F41" s="41" t="s">
        <v>69</v>
      </c>
      <c r="G41" s="42" t="s">
        <v>69</v>
      </c>
      <c r="H41" s="47" t="s">
        <v>69</v>
      </c>
      <c r="I41" s="65" t="s">
        <v>151</v>
      </c>
      <c r="J41" s="22" t="s">
        <v>76</v>
      </c>
      <c r="K41" s="28" t="s">
        <v>69</v>
      </c>
    </row>
    <row r="42" spans="1:11" ht="76.5" x14ac:dyDescent="0.2">
      <c r="A42" s="27"/>
      <c r="B42" s="22" t="s">
        <v>65</v>
      </c>
      <c r="C42" s="23" t="s">
        <v>86</v>
      </c>
      <c r="D42" s="23" t="s">
        <v>87</v>
      </c>
      <c r="E42" s="24" t="s">
        <v>68</v>
      </c>
      <c r="F42" s="58" t="s">
        <v>70</v>
      </c>
      <c r="G42" s="59" t="s">
        <v>70</v>
      </c>
      <c r="H42" s="60" t="s">
        <v>70</v>
      </c>
      <c r="I42" s="65" t="s">
        <v>88</v>
      </c>
      <c r="J42" s="63" t="s">
        <v>89</v>
      </c>
      <c r="K42" s="28" t="s">
        <v>69</v>
      </c>
    </row>
    <row r="43" spans="1:11" ht="102" x14ac:dyDescent="0.2">
      <c r="A43" s="27"/>
      <c r="B43" s="22" t="s">
        <v>65</v>
      </c>
      <c r="C43" s="23" t="s">
        <v>90</v>
      </c>
      <c r="D43" s="23" t="s">
        <v>91</v>
      </c>
      <c r="E43" s="24" t="s">
        <v>92</v>
      </c>
      <c r="F43" s="41" t="s">
        <v>70</v>
      </c>
      <c r="G43" s="42" t="s">
        <v>70</v>
      </c>
      <c r="H43" s="60" t="s">
        <v>69</v>
      </c>
      <c r="I43" s="65" t="s">
        <v>93</v>
      </c>
      <c r="J43" s="63" t="s">
        <v>94</v>
      </c>
      <c r="K43" s="28" t="s">
        <v>69</v>
      </c>
    </row>
    <row r="44" spans="1:11" ht="76.5" x14ac:dyDescent="0.2">
      <c r="A44" s="27"/>
      <c r="B44" s="22" t="s">
        <v>65</v>
      </c>
      <c r="C44" s="23" t="s">
        <v>95</v>
      </c>
      <c r="D44" s="64" t="s">
        <v>96</v>
      </c>
      <c r="E44" s="24" t="s">
        <v>97</v>
      </c>
      <c r="F44" s="58" t="s">
        <v>70</v>
      </c>
      <c r="G44" s="59" t="s">
        <v>70</v>
      </c>
      <c r="H44" s="60" t="s">
        <v>70</v>
      </c>
      <c r="I44" s="65" t="s">
        <v>98</v>
      </c>
      <c r="J44" s="63" t="s">
        <v>99</v>
      </c>
      <c r="K44" s="66" t="s">
        <v>69</v>
      </c>
    </row>
    <row r="45" spans="1:11" ht="76.5" x14ac:dyDescent="0.2">
      <c r="A45" s="27"/>
      <c r="B45" s="22" t="s">
        <v>65</v>
      </c>
      <c r="C45" s="23" t="s">
        <v>100</v>
      </c>
      <c r="D45" s="23" t="s">
        <v>101</v>
      </c>
      <c r="E45" s="24" t="s">
        <v>97</v>
      </c>
      <c r="F45" s="58" t="s">
        <v>70</v>
      </c>
      <c r="G45" s="59" t="s">
        <v>70</v>
      </c>
      <c r="H45" s="60" t="s">
        <v>70</v>
      </c>
      <c r="I45" s="65" t="s">
        <v>73</v>
      </c>
      <c r="J45" s="63" t="s">
        <v>102</v>
      </c>
      <c r="K45" s="28" t="s">
        <v>69</v>
      </c>
    </row>
    <row r="46" spans="1:11" ht="76.5" x14ac:dyDescent="0.2">
      <c r="A46" s="27"/>
      <c r="B46" s="22" t="s">
        <v>103</v>
      </c>
      <c r="C46" s="23" t="s">
        <v>104</v>
      </c>
      <c r="D46" s="23" t="s">
        <v>105</v>
      </c>
      <c r="E46" s="24" t="s">
        <v>106</v>
      </c>
      <c r="F46" s="41" t="s">
        <v>69</v>
      </c>
      <c r="G46" s="42" t="s">
        <v>70</v>
      </c>
      <c r="H46" s="47" t="s">
        <v>69</v>
      </c>
      <c r="I46" s="65" t="s">
        <v>107</v>
      </c>
      <c r="J46" s="63" t="s">
        <v>108</v>
      </c>
      <c r="K46" s="66" t="s">
        <v>69</v>
      </c>
    </row>
    <row r="47" spans="1:11" ht="89.25" x14ac:dyDescent="0.2">
      <c r="A47" s="27"/>
      <c r="B47" s="22" t="s">
        <v>109</v>
      </c>
      <c r="C47" s="23" t="s">
        <v>110</v>
      </c>
      <c r="D47" s="23" t="s">
        <v>111</v>
      </c>
      <c r="E47" s="24" t="s">
        <v>112</v>
      </c>
      <c r="F47" s="41" t="s">
        <v>70</v>
      </c>
      <c r="G47" s="42" t="s">
        <v>70</v>
      </c>
      <c r="H47" s="47" t="s">
        <v>70</v>
      </c>
      <c r="I47" s="65" t="s">
        <v>113</v>
      </c>
      <c r="J47" s="63" t="s">
        <v>114</v>
      </c>
      <c r="K47" s="28" t="s">
        <v>69</v>
      </c>
    </row>
    <row r="48" spans="1:11" ht="153" x14ac:dyDescent="0.2">
      <c r="A48" s="27"/>
      <c r="B48" s="22" t="s">
        <v>115</v>
      </c>
      <c r="C48" s="23" t="s">
        <v>116</v>
      </c>
      <c r="D48" s="23" t="s">
        <v>117</v>
      </c>
      <c r="E48" s="24" t="s">
        <v>118</v>
      </c>
      <c r="F48" s="41" t="s">
        <v>70</v>
      </c>
      <c r="G48" s="42" t="s">
        <v>70</v>
      </c>
      <c r="H48" s="47" t="s">
        <v>70</v>
      </c>
      <c r="I48" s="65" t="s">
        <v>119</v>
      </c>
      <c r="J48" s="63" t="s">
        <v>120</v>
      </c>
      <c r="K48" s="28" t="s">
        <v>69</v>
      </c>
    </row>
    <row r="49" spans="1:11" ht="114.75" x14ac:dyDescent="0.2">
      <c r="A49" s="27"/>
      <c r="B49" s="22" t="s">
        <v>103</v>
      </c>
      <c r="C49" s="23" t="s">
        <v>121</v>
      </c>
      <c r="D49" s="23" t="s">
        <v>122</v>
      </c>
      <c r="E49" s="24" t="s">
        <v>123</v>
      </c>
      <c r="F49" s="41" t="s">
        <v>70</v>
      </c>
      <c r="G49" s="42" t="s">
        <v>124</v>
      </c>
      <c r="H49" s="47" t="s">
        <v>70</v>
      </c>
      <c r="I49" s="65" t="s">
        <v>125</v>
      </c>
      <c r="J49" s="63" t="s">
        <v>120</v>
      </c>
      <c r="K49" s="28" t="s">
        <v>69</v>
      </c>
    </row>
    <row r="50" spans="1:11" ht="114.75" x14ac:dyDescent="0.2">
      <c r="A50" s="27"/>
      <c r="B50" s="22" t="s">
        <v>126</v>
      </c>
      <c r="C50" s="23" t="s">
        <v>127</v>
      </c>
      <c r="D50" s="23" t="s">
        <v>128</v>
      </c>
      <c r="E50" s="24" t="s">
        <v>129</v>
      </c>
      <c r="F50" s="58" t="s">
        <v>70</v>
      </c>
      <c r="G50" s="59" t="s">
        <v>70</v>
      </c>
      <c r="H50" s="60" t="s">
        <v>70</v>
      </c>
      <c r="I50" s="65" t="s">
        <v>130</v>
      </c>
      <c r="J50" s="22" t="s">
        <v>73</v>
      </c>
      <c r="K50" s="28" t="s">
        <v>69</v>
      </c>
    </row>
    <row r="51" spans="1:11" ht="114.75" x14ac:dyDescent="0.2">
      <c r="A51" s="27"/>
      <c r="B51" s="22" t="s">
        <v>126</v>
      </c>
      <c r="C51" s="23" t="s">
        <v>76</v>
      </c>
      <c r="D51" s="23" t="s">
        <v>131</v>
      </c>
      <c r="E51" s="24" t="s">
        <v>132</v>
      </c>
      <c r="F51" s="58" t="s">
        <v>70</v>
      </c>
      <c r="G51" s="59" t="s">
        <v>70</v>
      </c>
      <c r="H51" s="60" t="s">
        <v>70</v>
      </c>
      <c r="I51" s="65" t="s">
        <v>130</v>
      </c>
      <c r="J51" s="22" t="s">
        <v>73</v>
      </c>
      <c r="K51" s="28" t="s">
        <v>69</v>
      </c>
    </row>
    <row r="52" spans="1:11" ht="114.75" x14ac:dyDescent="0.2">
      <c r="A52" s="27"/>
      <c r="B52" s="22" t="s">
        <v>133</v>
      </c>
      <c r="C52" s="23" t="s">
        <v>73</v>
      </c>
      <c r="D52" s="23" t="s">
        <v>134</v>
      </c>
      <c r="E52" s="24" t="s">
        <v>135</v>
      </c>
      <c r="F52" s="58" t="s">
        <v>70</v>
      </c>
      <c r="G52" s="59" t="s">
        <v>124</v>
      </c>
      <c r="H52" s="60" t="s">
        <v>70</v>
      </c>
      <c r="I52" s="65" t="s">
        <v>130</v>
      </c>
      <c r="J52" s="22" t="s">
        <v>73</v>
      </c>
      <c r="K52" s="28" t="s">
        <v>69</v>
      </c>
    </row>
    <row r="53" spans="1:11" ht="127.5" customHeight="1" thickBot="1" x14ac:dyDescent="0.25">
      <c r="A53" s="27"/>
      <c r="B53" s="25" t="s">
        <v>136</v>
      </c>
      <c r="C53" s="26" t="s">
        <v>73</v>
      </c>
      <c r="D53" s="26" t="s">
        <v>137</v>
      </c>
      <c r="E53" s="45" t="s">
        <v>138</v>
      </c>
      <c r="F53" s="48" t="s">
        <v>69</v>
      </c>
      <c r="G53" s="46" t="s">
        <v>69</v>
      </c>
      <c r="H53" s="49" t="s">
        <v>69</v>
      </c>
      <c r="I53" s="24" t="s">
        <v>153</v>
      </c>
      <c r="J53" s="22" t="s">
        <v>73</v>
      </c>
      <c r="K53" s="29" t="s">
        <v>69</v>
      </c>
    </row>
    <row r="54" spans="1:11" ht="127.5" customHeight="1" thickTop="1" thickBot="1" x14ac:dyDescent="0.25">
      <c r="A54" s="27"/>
      <c r="B54" s="50" t="s">
        <v>65</v>
      </c>
      <c r="C54" s="51" t="s">
        <v>139</v>
      </c>
      <c r="D54" s="51" t="s">
        <v>140</v>
      </c>
      <c r="E54" s="52" t="s">
        <v>141</v>
      </c>
      <c r="F54" s="53" t="s">
        <v>69</v>
      </c>
      <c r="G54" s="54" t="s">
        <v>69</v>
      </c>
      <c r="H54" s="55" t="s">
        <v>69</v>
      </c>
      <c r="I54" s="24" t="s">
        <v>152</v>
      </c>
      <c r="J54" s="22" t="s">
        <v>73</v>
      </c>
      <c r="K54" s="56" t="s">
        <v>77</v>
      </c>
    </row>
    <row r="55" spans="1:11" ht="115.5" customHeight="1" thickTop="1" thickBot="1" x14ac:dyDescent="0.25">
      <c r="A55" s="27"/>
      <c r="B55" s="25" t="s">
        <v>142</v>
      </c>
      <c r="C55" s="26" t="s">
        <v>143</v>
      </c>
      <c r="D55" s="26" t="s">
        <v>144</v>
      </c>
      <c r="E55" s="45" t="s">
        <v>143</v>
      </c>
      <c r="F55" s="41" t="s">
        <v>69</v>
      </c>
      <c r="G55" s="46" t="s">
        <v>69</v>
      </c>
      <c r="H55" s="47" t="s">
        <v>69</v>
      </c>
      <c r="I55" s="67" t="s">
        <v>145</v>
      </c>
      <c r="J55" s="62" t="s">
        <v>146</v>
      </c>
      <c r="K55" s="29" t="s">
        <v>69</v>
      </c>
    </row>
    <row r="56" spans="1:11" ht="13.5" thickTop="1" x14ac:dyDescent="0.2">
      <c r="A56" s="8"/>
      <c r="B56" s="9"/>
      <c r="C56" s="9"/>
      <c r="D56" s="9"/>
      <c r="E56" s="9"/>
      <c r="F56" s="9"/>
      <c r="G56" s="9"/>
      <c r="H56" s="9"/>
      <c r="I56" s="9"/>
      <c r="J56" s="9"/>
      <c r="K56" s="9"/>
    </row>
    <row r="57" spans="1:11" ht="15.75" x14ac:dyDescent="0.25">
      <c r="A57" s="8"/>
      <c r="B57" s="40" t="s">
        <v>147</v>
      </c>
      <c r="C57" t="s">
        <v>148</v>
      </c>
      <c r="H57" s="39"/>
    </row>
    <row r="58" spans="1:11" ht="15.75" x14ac:dyDescent="0.25">
      <c r="A58" s="8"/>
      <c r="B58" s="37"/>
      <c r="C58" t="s">
        <v>149</v>
      </c>
      <c r="H58" s="39"/>
    </row>
    <row r="59" spans="1:11" ht="15.75" x14ac:dyDescent="0.25">
      <c r="A59" s="8"/>
      <c r="B59" s="37"/>
      <c r="H59" s="39"/>
    </row>
    <row r="60" spans="1:11" ht="15.75" hidden="1" x14ac:dyDescent="0.25">
      <c r="A60" s="8"/>
      <c r="B60" s="37"/>
      <c r="H60" s="39"/>
    </row>
    <row r="61" spans="1:11" hidden="1" x14ac:dyDescent="0.2">
      <c r="A61" s="8"/>
    </row>
    <row r="62" spans="1:11" hidden="1" x14ac:dyDescent="0.2">
      <c r="A62" s="8"/>
      <c r="C62" s="38" t="s">
        <v>77</v>
      </c>
      <c r="D62" s="38" t="s">
        <v>69</v>
      </c>
      <c r="E62" s="38" t="s">
        <v>70</v>
      </c>
      <c r="F62" s="38" t="s">
        <v>124</v>
      </c>
    </row>
    <row r="63" spans="1:11" hidden="1" x14ac:dyDescent="0.2">
      <c r="A63" s="8"/>
      <c r="B63" s="37" t="s">
        <v>124</v>
      </c>
      <c r="C63" s="20">
        <v>4</v>
      </c>
      <c r="D63" s="19">
        <v>8</v>
      </c>
      <c r="E63" s="18">
        <v>12</v>
      </c>
      <c r="F63" s="18">
        <v>16</v>
      </c>
    </row>
    <row r="64" spans="1:11" hidden="1" x14ac:dyDescent="0.2">
      <c r="A64" s="8"/>
      <c r="B64" s="37" t="s">
        <v>70</v>
      </c>
      <c r="C64" s="20">
        <v>3</v>
      </c>
      <c r="D64" s="19">
        <v>6</v>
      </c>
      <c r="E64" s="19">
        <v>9</v>
      </c>
      <c r="F64" s="18">
        <v>12</v>
      </c>
    </row>
    <row r="65" spans="1:11" hidden="1" x14ac:dyDescent="0.2">
      <c r="A65" s="8"/>
      <c r="B65" s="37" t="s">
        <v>69</v>
      </c>
      <c r="C65" s="20">
        <v>2</v>
      </c>
      <c r="D65" s="20">
        <v>4</v>
      </c>
      <c r="E65" s="19">
        <v>6</v>
      </c>
      <c r="F65" s="19">
        <v>8</v>
      </c>
    </row>
    <row r="66" spans="1:11" hidden="1" x14ac:dyDescent="0.2">
      <c r="A66" s="8"/>
      <c r="B66" s="37" t="s">
        <v>77</v>
      </c>
      <c r="C66" s="20">
        <v>1</v>
      </c>
      <c r="D66" s="20">
        <v>2</v>
      </c>
      <c r="E66" s="20">
        <v>3</v>
      </c>
      <c r="F66" s="20">
        <v>4</v>
      </c>
    </row>
    <row r="67" spans="1:11" hidden="1" x14ac:dyDescent="0.2">
      <c r="A67" s="8"/>
    </row>
    <row r="68" spans="1:11" hidden="1" x14ac:dyDescent="0.2">
      <c r="A68" s="8"/>
    </row>
    <row r="69" spans="1:11" hidden="1" x14ac:dyDescent="0.2">
      <c r="A69" s="8"/>
    </row>
    <row r="70" spans="1:11" hidden="1" x14ac:dyDescent="0.2">
      <c r="A70" s="8"/>
      <c r="F70" t="s">
        <v>77</v>
      </c>
      <c r="H70" s="17" t="e">
        <f>IF(#REF!="",0,IF(#REF!="Very low",1,IF(#REF!="Low",2,IF(#REF!="Medium",3,IF(#REF!="High",4,F52)))))</f>
        <v>#REF!</v>
      </c>
      <c r="I70" s="17" t="e">
        <f>IF(#REF!="",0,IF(#REF!="Very low",1,IF(#REF!="Low",2,IF(#REF!="Medium",3,IF(#REF!="High",4,G52)))))</f>
        <v>#REF!</v>
      </c>
      <c r="J70" s="21" t="e">
        <f>IF(H70*I70=0,"",IF(H70*I70&gt;0.5,H70*I70))</f>
        <v>#REF!</v>
      </c>
      <c r="K70" t="e">
        <f>IF(J70="","",IF(J70&lt;5, "Low",IF(J70&lt;11,"Medium",IF(J70&gt;11,"High"))))</f>
        <v>#REF!</v>
      </c>
    </row>
    <row r="71" spans="1:11" hidden="1" x14ac:dyDescent="0.2">
      <c r="A71" s="8"/>
      <c r="F71" t="s">
        <v>69</v>
      </c>
      <c r="H71" s="17">
        <f>IF(F52="",0,IF(F52="Very low",1,IF(F52="Low",2,IF(F52="Medium",3,IF(F52="High",4,#REF!)))))</f>
        <v>3</v>
      </c>
      <c r="I71" s="17">
        <f>IF(G52="",0,IF(G52="Very low",1,IF(G52="Low",2,IF(G52="Medium",3,IF(G52="High",4,#REF!)))))</f>
        <v>4</v>
      </c>
      <c r="J71" s="21">
        <f t="shared" ref="J71:J89" si="0">IF(H71*I71=0,"",IF(H71*I71&gt;0.5,H71*I71))</f>
        <v>12</v>
      </c>
      <c r="K71" t="str">
        <f t="shared" ref="K71:K89" si="1">IF(J71="","",IF(J71&lt;5, "Low",IF(J71&lt;11,"Medium",IF(J71&gt;11,"High"))))</f>
        <v>High</v>
      </c>
    </row>
    <row r="72" spans="1:11" hidden="1" x14ac:dyDescent="0.2">
      <c r="A72" s="8"/>
      <c r="F72" t="s">
        <v>70</v>
      </c>
      <c r="H72" s="17" t="e">
        <f>IF(#REF!="",0,IF(#REF!="Very low",1,IF(#REF!="Low",2,IF(#REF!="Medium",3,IF(#REF!="High",4,F38)))))</f>
        <v>#REF!</v>
      </c>
      <c r="I72" s="17" t="e">
        <f>IF(#REF!="",0,IF(#REF!="Very low",1,IF(#REF!="Low",2,IF(#REF!="Medium",3,IF(#REF!="High",4,G38)))))</f>
        <v>#REF!</v>
      </c>
      <c r="J72" s="21" t="e">
        <f t="shared" si="0"/>
        <v>#REF!</v>
      </c>
      <c r="K72" t="e">
        <f t="shared" si="1"/>
        <v>#REF!</v>
      </c>
    </row>
    <row r="73" spans="1:11" hidden="1" x14ac:dyDescent="0.2">
      <c r="A73" s="8"/>
      <c r="F73" t="s">
        <v>124</v>
      </c>
      <c r="H73" s="17">
        <f>IF(F38="",0,IF(F38="Very low",1,IF(F38="Low",2,IF(F38="Medium",3,IF(F38="High",4,F39)))))</f>
        <v>2</v>
      </c>
      <c r="I73" s="17">
        <f>IF(G38="",0,IF(G38="Very low",1,IF(G38="Low",2,IF(G38="Medium",3,IF(G38="High",4,G39)))))</f>
        <v>3</v>
      </c>
      <c r="J73" s="21">
        <f t="shared" si="0"/>
        <v>6</v>
      </c>
      <c r="K73" t="str">
        <f t="shared" si="1"/>
        <v>Medium</v>
      </c>
    </row>
    <row r="74" spans="1:11" hidden="1" x14ac:dyDescent="0.2">
      <c r="A74" s="8"/>
      <c r="H74" s="17">
        <f>IF(F39="",0,IF(F39="Very low",1,IF(F39="Low",2,IF(F39="Medium",3,IF(F39="High",4,#REF!)))))</f>
        <v>2</v>
      </c>
      <c r="I74" s="17">
        <f>IF(G39="",0,IF(G39="Very low",1,IF(G39="Low",2,IF(G39="Medium",3,IF(G39="High",4,#REF!)))))</f>
        <v>3</v>
      </c>
      <c r="J74" s="21">
        <f t="shared" si="0"/>
        <v>6</v>
      </c>
      <c r="K74" t="str">
        <f t="shared" si="1"/>
        <v>Medium</v>
      </c>
    </row>
    <row r="75" spans="1:11" hidden="1" x14ac:dyDescent="0.2">
      <c r="A75" s="8"/>
      <c r="H75" s="17" t="e">
        <f>IF(#REF!="",0,IF(#REF!="Very low",1,IF(#REF!="Low",2,IF(#REF!="Medium",3,IF(#REF!="High",4,F41)))))</f>
        <v>#REF!</v>
      </c>
      <c r="I75" s="17" t="e">
        <f>IF(#REF!="",0,IF(#REF!="Very low",1,IF(#REF!="Low",2,IF(#REF!="Medium",3,IF(#REF!="High",4,G41)))))</f>
        <v>#REF!</v>
      </c>
      <c r="J75" s="21" t="e">
        <f t="shared" si="0"/>
        <v>#REF!</v>
      </c>
      <c r="K75" t="e">
        <f t="shared" si="1"/>
        <v>#REF!</v>
      </c>
    </row>
    <row r="76" spans="1:11" hidden="1" x14ac:dyDescent="0.2">
      <c r="A76" s="8"/>
      <c r="H76" s="17">
        <f>IF(F41="",0,IF(F41="Very low",1,IF(F41="Low",2,IF(F41="Medium",3,IF(F41="High",4,F42)))))</f>
        <v>2</v>
      </c>
      <c r="I76" s="17">
        <f>IF(G41="",0,IF(G41="Very low",1,IF(G41="Low",2,IF(G41="Medium",3,IF(G41="High",4,G42)))))</f>
        <v>2</v>
      </c>
      <c r="J76" s="21">
        <f t="shared" si="0"/>
        <v>4</v>
      </c>
      <c r="K76" t="str">
        <f t="shared" si="1"/>
        <v>Low</v>
      </c>
    </row>
    <row r="77" spans="1:11" hidden="1" x14ac:dyDescent="0.2">
      <c r="A77" s="8"/>
      <c r="H77" s="17">
        <f>IF(F42="",0,IF(F42="Very low",1,IF(F42="Low",2,IF(F42="Medium",3,IF(F42="High",4,#REF!)))))</f>
        <v>3</v>
      </c>
      <c r="I77" s="17">
        <f>IF(G42="",0,IF(G42="Very low",1,IF(G42="Low",2,IF(G42="Medium",3,IF(G42="High",4,#REF!)))))</f>
        <v>3</v>
      </c>
      <c r="J77" s="21">
        <f t="shared" si="0"/>
        <v>9</v>
      </c>
      <c r="K77" t="str">
        <f t="shared" si="1"/>
        <v>Medium</v>
      </c>
    </row>
    <row r="78" spans="1:11" hidden="1" x14ac:dyDescent="0.2">
      <c r="A78" s="8"/>
      <c r="C78" t="s">
        <v>77</v>
      </c>
      <c r="D78" t="s">
        <v>69</v>
      </c>
      <c r="E78" t="s">
        <v>70</v>
      </c>
      <c r="F78" t="s">
        <v>124</v>
      </c>
      <c r="H78" s="17" t="e">
        <f>IF(#REF!="",0,IF(#REF!="Very low",1,IF(#REF!="Low",2,IF(#REF!="Medium",3,IF(#REF!="High",4,#REF!)))))</f>
        <v>#REF!</v>
      </c>
      <c r="I78" s="17" t="e">
        <f>IF(#REF!="",0,IF(#REF!="Very low",1,IF(#REF!="Low",2,IF(#REF!="Medium",3,IF(#REF!="High",4,#REF!)))))</f>
        <v>#REF!</v>
      </c>
      <c r="J78" s="21" t="e">
        <f t="shared" si="0"/>
        <v>#REF!</v>
      </c>
      <c r="K78" t="e">
        <f t="shared" si="1"/>
        <v>#REF!</v>
      </c>
    </row>
    <row r="79" spans="1:11" hidden="1" x14ac:dyDescent="0.2">
      <c r="A79" s="8"/>
      <c r="B79" t="s">
        <v>77</v>
      </c>
      <c r="C79" s="20">
        <v>1</v>
      </c>
      <c r="D79" s="20">
        <v>2</v>
      </c>
      <c r="E79" s="20">
        <v>3</v>
      </c>
      <c r="F79" s="20">
        <v>4</v>
      </c>
      <c r="H79" s="17" t="e">
        <f>IF(#REF!="",0,IF(#REF!="Very low",1,IF(#REF!="Low",2,IF(#REF!="Medium",3,IF(#REF!="High",4,F44)))))</f>
        <v>#REF!</v>
      </c>
      <c r="I79" s="17" t="e">
        <f>IF(#REF!="",0,IF(#REF!="Very low",1,IF(#REF!="Low",2,IF(#REF!="Medium",3,IF(#REF!="High",4,G44)))))</f>
        <v>#REF!</v>
      </c>
      <c r="J79" s="21" t="e">
        <f t="shared" si="0"/>
        <v>#REF!</v>
      </c>
      <c r="K79" t="e">
        <f t="shared" si="1"/>
        <v>#REF!</v>
      </c>
    </row>
    <row r="80" spans="1:11" hidden="1" x14ac:dyDescent="0.2">
      <c r="A80" s="8"/>
      <c r="B80" t="s">
        <v>69</v>
      </c>
      <c r="C80" s="20">
        <v>2</v>
      </c>
      <c r="D80" s="20">
        <v>4</v>
      </c>
      <c r="E80" s="19">
        <v>6</v>
      </c>
      <c r="F80" s="19">
        <v>8</v>
      </c>
      <c r="H80" s="17">
        <f>IF(F44="",0,IF(F44="Very low",1,IF(F44="Low",2,IF(F44="Medium",3,IF(F44="High",4,#REF!)))))</f>
        <v>3</v>
      </c>
      <c r="I80" s="17">
        <f>IF(G44="",0,IF(G44="Very low",1,IF(G44="Low",2,IF(G44="Medium",3,IF(G44="High",4,#REF!)))))</f>
        <v>3</v>
      </c>
      <c r="J80" s="21">
        <f t="shared" si="0"/>
        <v>9</v>
      </c>
      <c r="K80" t="str">
        <f t="shared" si="1"/>
        <v>Medium</v>
      </c>
    </row>
    <row r="81" spans="1:11" hidden="1" x14ac:dyDescent="0.2">
      <c r="A81" s="8"/>
      <c r="B81" t="s">
        <v>70</v>
      </c>
      <c r="C81" s="20">
        <v>3</v>
      </c>
      <c r="D81" s="19">
        <v>6</v>
      </c>
      <c r="E81" s="19">
        <v>9</v>
      </c>
      <c r="F81" s="18">
        <v>12</v>
      </c>
      <c r="H81" s="17" t="e">
        <f>IF(#REF!="",0,IF(#REF!="Very low",1,IF(#REF!="Low",2,IF(#REF!="Medium",3,IF(#REF!="High",4,#REF!)))))</f>
        <v>#REF!</v>
      </c>
      <c r="I81" s="17" t="e">
        <f>IF(#REF!="",0,IF(#REF!="Very low",1,IF(#REF!="Low",2,IF(#REF!="Medium",3,IF(#REF!="High",4,#REF!)))))</f>
        <v>#REF!</v>
      </c>
      <c r="J81" s="21" t="e">
        <f t="shared" si="0"/>
        <v>#REF!</v>
      </c>
      <c r="K81" t="e">
        <f t="shared" si="1"/>
        <v>#REF!</v>
      </c>
    </row>
    <row r="82" spans="1:11" hidden="1" x14ac:dyDescent="0.2">
      <c r="A82" s="8"/>
      <c r="B82" t="s">
        <v>124</v>
      </c>
      <c r="C82" s="20">
        <v>4</v>
      </c>
      <c r="D82" s="19">
        <v>8</v>
      </c>
      <c r="E82" s="18">
        <v>12</v>
      </c>
      <c r="F82" s="18">
        <v>16</v>
      </c>
      <c r="H82" s="17" t="e">
        <f>IF(#REF!="",0,IF(#REF!="Very low",1,IF(#REF!="Low",2,IF(#REF!="Medium",3,IF(#REF!="High",4,#REF!)))))</f>
        <v>#REF!</v>
      </c>
      <c r="I82" s="17" t="e">
        <f>IF(#REF!="",0,IF(#REF!="Very low",1,IF(#REF!="Low",2,IF(#REF!="Medium",3,IF(#REF!="High",4,#REF!)))))</f>
        <v>#REF!</v>
      </c>
      <c r="J82" s="21" t="e">
        <f t="shared" si="0"/>
        <v>#REF!</v>
      </c>
      <c r="K82" t="e">
        <f t="shared" si="1"/>
        <v>#REF!</v>
      </c>
    </row>
    <row r="83" spans="1:11" hidden="1" x14ac:dyDescent="0.2">
      <c r="A83" s="8"/>
      <c r="H83" s="17" t="e">
        <f>IF(#REF!="",0,IF(#REF!="Very low",1,IF(#REF!="Low",2,IF(#REF!="Medium",3,IF(#REF!="High",4,#REF!)))))</f>
        <v>#REF!</v>
      </c>
      <c r="I83" s="17" t="e">
        <f>IF(#REF!="",0,IF(#REF!="Very low",1,IF(#REF!="Low",2,IF(#REF!="Medium",3,IF(#REF!="High",4,#REF!)))))</f>
        <v>#REF!</v>
      </c>
      <c r="J83" s="21" t="e">
        <f t="shared" si="0"/>
        <v>#REF!</v>
      </c>
      <c r="K83" t="e">
        <f t="shared" si="1"/>
        <v>#REF!</v>
      </c>
    </row>
    <row r="84" spans="1:11" hidden="1" x14ac:dyDescent="0.2">
      <c r="A84" s="8"/>
      <c r="H84" s="17" t="e">
        <f>IF(#REF!="",0,IF(#REF!="Very low",1,IF(#REF!="Low",2,IF(#REF!="Medium",3,IF(#REF!="High",4,#REF!)))))</f>
        <v>#REF!</v>
      </c>
      <c r="I84" s="17" t="e">
        <f>IF(#REF!="",0,IF(#REF!="Very low",1,IF(#REF!="Low",2,IF(#REF!="Medium",3,IF(#REF!="High",4,#REF!)))))</f>
        <v>#REF!</v>
      </c>
      <c r="J84" s="21" t="e">
        <f t="shared" si="0"/>
        <v>#REF!</v>
      </c>
      <c r="K84" t="e">
        <f t="shared" si="1"/>
        <v>#REF!</v>
      </c>
    </row>
    <row r="85" spans="1:11" hidden="1" x14ac:dyDescent="0.2">
      <c r="A85" s="8"/>
      <c r="H85" s="17" t="e">
        <f>IF(#REF!="",0,IF(#REF!="Very low",1,IF(#REF!="Low",2,IF(#REF!="Medium",3,IF(#REF!="High",4,#REF!)))))</f>
        <v>#REF!</v>
      </c>
      <c r="I85" s="17" t="e">
        <f>IF(#REF!="",0,IF(#REF!="Very low",1,IF(#REF!="Low",2,IF(#REF!="Medium",3,IF(#REF!="High",4,#REF!)))))</f>
        <v>#REF!</v>
      </c>
      <c r="J85" s="21" t="e">
        <f t="shared" si="0"/>
        <v>#REF!</v>
      </c>
      <c r="K85" t="e">
        <f t="shared" si="1"/>
        <v>#REF!</v>
      </c>
    </row>
    <row r="86" spans="1:11" hidden="1" x14ac:dyDescent="0.2">
      <c r="A86" s="8"/>
      <c r="H86" s="17" t="e">
        <f>IF(#REF!="",0,IF(#REF!="Very low",1,IF(#REF!="Low",2,IF(#REF!="Medium",3,IF(#REF!="High",4,#REF!)))))</f>
        <v>#REF!</v>
      </c>
      <c r="I86" s="17" t="e">
        <f>IF(#REF!="",0,IF(#REF!="Very low",1,IF(#REF!="Low",2,IF(#REF!="Medium",3,IF(#REF!="High",4,#REF!)))))</f>
        <v>#REF!</v>
      </c>
      <c r="J86" s="21" t="e">
        <f t="shared" si="0"/>
        <v>#REF!</v>
      </c>
      <c r="K86" t="e">
        <f t="shared" si="1"/>
        <v>#REF!</v>
      </c>
    </row>
    <row r="87" spans="1:11" hidden="1" x14ac:dyDescent="0.2">
      <c r="A87" s="8"/>
      <c r="H87" s="17" t="e">
        <f>IF(#REF!="",0,IF(#REF!="Very low",1,IF(#REF!="Low",2,IF(#REF!="Medium",3,IF(#REF!="High",4,#REF!)))))</f>
        <v>#REF!</v>
      </c>
      <c r="I87" s="17" t="e">
        <f>IF(#REF!="",0,IF(#REF!="Very low",1,IF(#REF!="Low",2,IF(#REF!="Medium",3,IF(#REF!="High",4,#REF!)))))</f>
        <v>#REF!</v>
      </c>
      <c r="J87" s="21" t="e">
        <f t="shared" si="0"/>
        <v>#REF!</v>
      </c>
      <c r="K87" t="e">
        <f t="shared" si="1"/>
        <v>#REF!</v>
      </c>
    </row>
    <row r="88" spans="1:11" hidden="1" x14ac:dyDescent="0.2">
      <c r="A88" s="8"/>
      <c r="H88" s="17" t="e">
        <f>IF(#REF!="",0,IF(#REF!="Very low",1,IF(#REF!="Low",2,IF(#REF!="Medium",3,IF(#REF!="High",4,#REF!)))))</f>
        <v>#REF!</v>
      </c>
      <c r="I88" s="17" t="e">
        <f>IF(#REF!="",0,IF(#REF!="Very low",1,IF(#REF!="Low",2,IF(#REF!="Medium",3,IF(#REF!="High",4,#REF!)))))</f>
        <v>#REF!</v>
      </c>
      <c r="J88" s="21" t="e">
        <f t="shared" si="0"/>
        <v>#REF!</v>
      </c>
      <c r="K88" t="e">
        <f t="shared" si="1"/>
        <v>#REF!</v>
      </c>
    </row>
    <row r="89" spans="1:11" hidden="1" x14ac:dyDescent="0.2">
      <c r="A89" s="8"/>
      <c r="H89" s="17" t="e">
        <f>IF(#REF!="",0,IF(#REF!="Very low",1,IF(#REF!="Low",2,IF(#REF!="Medium",3,IF(#REF!="High",4,F56)))))</f>
        <v>#REF!</v>
      </c>
      <c r="I89" s="17" t="e">
        <f>IF(#REF!="",0,IF(#REF!="Very low",1,IF(#REF!="Low",2,IF(#REF!="Medium",3,IF(#REF!="High",4,G56)))))</f>
        <v>#REF!</v>
      </c>
      <c r="J89" s="21" t="e">
        <f t="shared" si="0"/>
        <v>#REF!</v>
      </c>
      <c r="K89" t="e">
        <f t="shared" si="1"/>
        <v>#REF!</v>
      </c>
    </row>
    <row r="90" spans="1:11" hidden="1" x14ac:dyDescent="0.2">
      <c r="A90" s="8"/>
    </row>
    <row r="91" spans="1:11" hidden="1" x14ac:dyDescent="0.2"/>
    <row r="92" spans="1:11" hidden="1" x14ac:dyDescent="0.2"/>
    <row r="93" spans="1:11" hidden="1" x14ac:dyDescent="0.2"/>
    <row r="127" ht="13.5" customHeight="1" x14ac:dyDescent="0.2"/>
  </sheetData>
  <sheetProtection selectLockedCells="1"/>
  <mergeCells count="6">
    <mergeCell ref="D32:K32"/>
    <mergeCell ref="F12:J12"/>
    <mergeCell ref="F4:J4"/>
    <mergeCell ref="F6:J6"/>
    <mergeCell ref="F8:J8"/>
    <mergeCell ref="F10:J10"/>
  </mergeCells>
  <phoneticPr fontId="0" type="noConversion"/>
  <dataValidations count="2">
    <dataValidation type="list" allowBlank="1" showInputMessage="1" showErrorMessage="1" sqref="F38:G44 F46:G55" xr:uid="{00000000-0002-0000-0000-000000000000}">
      <formula1>$F$70:$F$74</formula1>
    </dataValidation>
    <dataValidation type="list" allowBlank="1" showInputMessage="1" showErrorMessage="1" sqref="F45:G45" xr:uid="{00000000-0002-0000-0000-000001000000}">
      <formula1>$F$69:$F$74</formula1>
    </dataValidation>
  </dataValidations>
  <pageMargins left="0.74803149606299213" right="0.74803149606299213" top="0.98425196850393704" bottom="0.98425196850393704" header="0.51181102362204722" footer="0.51181102362204722"/>
  <pageSetup paperSize="8" orientation="landscape" r:id="rId1"/>
  <headerFooter alignWithMargins="0">
    <oddHeader>&amp;CGeneric Risk Assessment SR2008No12GRA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e56660-2c31-41ef-bc00-23e72f632f2a">REGU-485747921-754</_dlc_DocId>
    <_dlc_DocIdUrl xmlns="9be56660-2c31-41ef-bc00-23e72f632f2a">
      <Url>https://cyfoethnaturiolcymru.sharepoint.com/teams/Regulatory/wasters/waex/_layouts/15/DocIdRedir.aspx?ID=REGU-485747921-754</Url>
      <Description>REGU-485747921-754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78499d3b-94a8-4059-8763-489d4400b14a" ContentTypeId="0x01010067EB80C5FE939D4A9B3D8BA62129B7F501" PreviousValue="false"/>
</file>

<file path=customXml/item5.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C9BF81748CFD6A4DB8CA4CD1B565E5D3" ma:contentTypeVersion="551" ma:contentTypeDescription="" ma:contentTypeScope="" ma:versionID="8a62c8c050b21acaa1a42181c037ba3d">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E38A35-BE31-4041-B4DA-8C25BBEDC07C}">
  <ds:schemaRefs>
    <ds:schemaRef ds:uri="http://schemas.microsoft.com/office/2006/metadata/properties"/>
    <ds:schemaRef ds:uri="http://schemas.microsoft.com/office/infopath/2007/PartnerControls"/>
    <ds:schemaRef ds:uri="9be56660-2c31-41ef-bc00-23e72f632f2a"/>
  </ds:schemaRefs>
</ds:datastoreItem>
</file>

<file path=customXml/itemProps2.xml><?xml version="1.0" encoding="utf-8"?>
<ds:datastoreItem xmlns:ds="http://schemas.openxmlformats.org/officeDocument/2006/customXml" ds:itemID="{2233BE3E-527B-4429-9EB4-BD3053F3A420}">
  <ds:schemaRefs>
    <ds:schemaRef ds:uri="http://schemas.microsoft.com/sharepoint/v3/contenttype/forms"/>
  </ds:schemaRefs>
</ds:datastoreItem>
</file>

<file path=customXml/itemProps3.xml><?xml version="1.0" encoding="utf-8"?>
<ds:datastoreItem xmlns:ds="http://schemas.openxmlformats.org/officeDocument/2006/customXml" ds:itemID="{08F8B97D-CA27-4509-A5F5-3B2245A2CDCF}">
  <ds:schemaRefs>
    <ds:schemaRef ds:uri="http://schemas.microsoft.com/sharepoint/events"/>
  </ds:schemaRefs>
</ds:datastoreItem>
</file>

<file path=customXml/itemProps4.xml><?xml version="1.0" encoding="utf-8"?>
<ds:datastoreItem xmlns:ds="http://schemas.openxmlformats.org/officeDocument/2006/customXml" ds:itemID="{88BA9F5C-4372-4B31-8FAD-212C958B7B09}">
  <ds:schemaRefs>
    <ds:schemaRef ds:uri="Microsoft.SharePoint.Taxonomy.ContentTypeSync"/>
  </ds:schemaRefs>
</ds:datastoreItem>
</file>

<file path=customXml/itemProps5.xml><?xml version="1.0" encoding="utf-8"?>
<ds:datastoreItem xmlns:ds="http://schemas.openxmlformats.org/officeDocument/2006/customXml" ds:itemID="{88B93B25-728F-4A90-9EDC-6DBB65E44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2024-07-16T13:40:58Z</dcterms:created>
  <dcterms:modified xsi:type="dcterms:W3CDTF">2025-07-23T10:58:20Z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0x01010067EB80C5FE939D4A9B3D8BA62129B7F50100C9BF81748CFD6A4DB8CA4CD1B565E5D3</vt:lpwstr>
  </property>
  <property fmtid="{D5CDD505-2E9C-101B-9397-08002B2CF9AE}" pid="3" name="_dlc_DocIdItemGuid">
    <vt:lpwstr>320d7251-0a9c-43bd-b3bd-41779b0ea8ba</vt:lpwstr>
  </property>
</Properties>
</file>