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cyfoethnaturiolcymru.sharepoint.com/teams/Regulatory/rg/RBMT/RCC/"/>
    </mc:Choice>
  </mc:AlternateContent>
  <xr:revisionPtr revIDLastSave="0" documentId="8_{85609644-590B-4486-8D70-D6B1D3DBB845}" xr6:coauthVersionLast="47" xr6:coauthVersionMax="47" xr10:uidLastSave="{00000000-0000-0000-0000-000000000000}"/>
  <bookViews>
    <workbookView xWindow="-120" yWindow="-120" windowWidth="29040" windowHeight="15720" activeTab="1" xr2:uid="{A92F327A-39ED-423C-B9DF-C9FE6F4DADD0}"/>
  </bookViews>
  <sheets>
    <sheet name="Guidance transfers" sheetId="5" r:id="rId1"/>
    <sheet name="Introduction" sheetId="4" r:id="rId2"/>
    <sheet name="Transfers" sheetId="3" r:id="rId3"/>
    <sheet name="Picklists" sheetId="2" state="hidden" r:id="rId4"/>
  </sheets>
  <externalReferences>
    <externalReference r:id="rId5"/>
  </externalReferences>
  <definedNames>
    <definedName name="category" localSheetId="0">[1]Picklists!$N$3:$T$3</definedName>
    <definedName name="category" localSheetId="1">[1]Picklists!$N$3:$T$3</definedName>
    <definedName name="category" localSheetId="2">[1]Picklists!$N$3:$T$3</definedName>
    <definedName name="category">Picklists!$N$3:$T$3</definedName>
    <definedName name="DAA_waste_activity">Picklists!$Q$4:$Q$5</definedName>
    <definedName name="MCP">Picklists!$T$4:$T$4</definedName>
    <definedName name="MCP_and_SG">Picklists!$R$4:$R$6</definedName>
    <definedName name="No">Picklists!$AG$3</definedName>
    <definedName name="Operator">Picklists!$AF$2:$AG$2</definedName>
    <definedName name="Part_B">Picklists!$O$4:$O$74</definedName>
    <definedName name="PartA2">Picklists!$N$4:$N$24</definedName>
    <definedName name="PartB_MCP_and_or_SG">Picklists!$P$4:$P$9</definedName>
    <definedName name="SG">Picklists!$S$4:$S$4</definedName>
    <definedName name="Yes">Picklists!$AF$3:$AF$4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4" l="1"/>
  <c r="E18" i="4"/>
  <c r="D18" i="4"/>
  <c r="C18" i="4"/>
  <c r="D15" i="4"/>
  <c r="C2" i="5"/>
  <c r="C3" i="4"/>
  <c r="C14" i="4" s="1"/>
  <c r="G6" i="3" l="1"/>
  <c r="G5" i="3"/>
  <c r="G18" i="3"/>
  <c r="F18" i="3"/>
  <c r="G17" i="3"/>
  <c r="F16" i="3"/>
  <c r="D13" i="3"/>
  <c r="H11" i="3"/>
  <c r="G11" i="3"/>
  <c r="F20" i="3" l="1"/>
  <c r="H18" i="3" s="1"/>
  <c r="H17" i="3" s="1"/>
  <c r="L14" i="4" s="1"/>
  <c r="M15" i="4" s="1"/>
  <c r="M16"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Alison.Soper</author>
  </authors>
  <commentList>
    <comment ref="D3" authorId="0" shapeId="0" xr:uid="{EED2A184-3F7C-4D0D-B3C3-7FCBC5229A7D}">
      <text>
        <r>
          <rPr>
            <b/>
            <sz val="9"/>
            <color indexed="81"/>
            <rFont val="Tahoma"/>
            <family val="2"/>
          </rPr>
          <t>Alison.Soper:</t>
        </r>
        <r>
          <rPr>
            <sz val="9"/>
            <color indexed="81"/>
            <rFont val="Tahoma"/>
            <family val="2"/>
          </rPr>
          <t xml:space="preserve">
needs changing to the 4 that Mark has defined</t>
        </r>
      </text>
    </comment>
  </commentList>
</comments>
</file>

<file path=xl/sharedStrings.xml><?xml version="1.0" encoding="utf-8"?>
<sst xmlns="http://schemas.openxmlformats.org/spreadsheetml/2006/main" count="694" uniqueCount="352">
  <si>
    <t>Introduction</t>
  </si>
  <si>
    <t>Listed activity</t>
  </si>
  <si>
    <t>BAT reference documents | Eippcb (europa.eu)</t>
  </si>
  <si>
    <t>The Environmental Protection (Miscellaneous Amendments) (England and Wales) Regulations 2018 (legislation.gov.uk)</t>
  </si>
  <si>
    <t>Other activities</t>
  </si>
  <si>
    <t>Other activites</t>
  </si>
  <si>
    <t>Transfers</t>
  </si>
  <si>
    <t>Surrender</t>
  </si>
  <si>
    <t>New apps</t>
  </si>
  <si>
    <t>Variations</t>
  </si>
  <si>
    <t>Other BATC</t>
  </si>
  <si>
    <t>other new/changed</t>
  </si>
  <si>
    <t>CinC</t>
  </si>
  <si>
    <t>Notes on listed activities</t>
  </si>
  <si>
    <t>Schedule 1</t>
  </si>
  <si>
    <t>OPRA Complexity band</t>
  </si>
  <si>
    <t>Threshold in EPR</t>
  </si>
  <si>
    <t>Units</t>
  </si>
  <si>
    <t>Published Guidance</t>
  </si>
  <si>
    <t>WTC</t>
  </si>
  <si>
    <t>Schedule activiites</t>
  </si>
  <si>
    <t>Rule 4</t>
  </si>
  <si>
    <t>Yes</t>
  </si>
  <si>
    <t>Full</t>
  </si>
  <si>
    <t>No</t>
  </si>
  <si>
    <t>No increase</t>
  </si>
  <si>
    <t>New</t>
  </si>
  <si>
    <t>Extra question for Ch III LCPs</t>
  </si>
  <si>
    <t xml:space="preserve">1.1 Part A (1) a) (i) </t>
  </si>
  <si>
    <t>C</t>
  </si>
  <si>
    <t>MW</t>
  </si>
  <si>
    <t>LCP</t>
  </si>
  <si>
    <t>Part A2 or Part B</t>
  </si>
  <si>
    <t>PartA2</t>
  </si>
  <si>
    <t xml:space="preserve">Part_B </t>
  </si>
  <si>
    <t>PartB_MCP_and_or_SG</t>
  </si>
  <si>
    <t>DAA_waste_activity</t>
  </si>
  <si>
    <t>MCP_and_SG</t>
  </si>
  <si>
    <t>SG</t>
  </si>
  <si>
    <t>MCP</t>
  </si>
  <si>
    <t>Complexity</t>
  </si>
  <si>
    <t>Aggregation Group</t>
  </si>
  <si>
    <t>Part</t>
  </si>
  <si>
    <t>N/A</t>
  </si>
  <si>
    <t>up to 20%</t>
  </si>
  <si>
    <t>Changed</t>
  </si>
  <si>
    <t>1.2 Part A(1) a)</t>
  </si>
  <si>
    <t>A</t>
  </si>
  <si>
    <t>TPY</t>
  </si>
  <si>
    <t>REF</t>
  </si>
  <si>
    <t>1.2 Part A(2) (a)</t>
  </si>
  <si>
    <t>1.1 Part B a)</t>
  </si>
  <si>
    <t>1.1 Part B MCP-Schedule 25A</t>
  </si>
  <si>
    <t>DAA waste activity that is not under Section 5.1 - 5.7 of Schedule 1 of the EP Regulations</t>
  </si>
  <si>
    <t>Schedule 25 A &amp; B - Both a complex MCP &amp; a complex Specified Generator</t>
  </si>
  <si>
    <t>Schedule 25B – Complex Specified generator only</t>
  </si>
  <si>
    <t>Schedule 25A - Complex Medium combustion plant only</t>
  </si>
  <si>
    <t>Now linkeddirectly to the main schedule activies</t>
  </si>
  <si>
    <t>20 % to 50%</t>
  </si>
  <si>
    <r>
      <t>1.2 Part A(1) b)</t>
    </r>
    <r>
      <rPr>
        <strike/>
        <sz val="11"/>
        <color theme="1"/>
        <rFont val="Calibri"/>
        <family val="2"/>
        <scheme val="minor"/>
      </rPr>
      <t xml:space="preserve"> </t>
    </r>
  </si>
  <si>
    <t>E</t>
  </si>
  <si>
    <t>IS</t>
  </si>
  <si>
    <t>2.1 Part A(2) (a)</t>
  </si>
  <si>
    <t>1.1 Part B b)</t>
  </si>
  <si>
    <t>1.1 Part B SG-Schedule 25B</t>
  </si>
  <si>
    <t>Schedule 25 A &amp; B - Both a simple MCP &amp; a complex Specified Generator</t>
  </si>
  <si>
    <t>50% to 100%</t>
  </si>
  <si>
    <t>&gt;2</t>
  </si>
  <si>
    <t xml:space="preserve">1.2 Part A (1) c) </t>
  </si>
  <si>
    <t>2.1 Part A(2) (b)</t>
  </si>
  <si>
    <t>1.1 Part B c) ii)</t>
  </si>
  <si>
    <t>1.1 Part B MCP &amp; SG _Schedule 25 A&amp;B</t>
  </si>
  <si>
    <t>Schedule 25 A &amp; B - Both a complex MCP &amp; a simple Specified Generator</t>
  </si>
  <si>
    <t>1.2 Part A (1) d)</t>
  </si>
  <si>
    <t>2.1 Part A(2) (c)</t>
  </si>
  <si>
    <t>1.1 Part B c) i)</t>
  </si>
  <si>
    <t>5.1 Part B MCP-Schedule 25A</t>
  </si>
  <si>
    <t>1.2 Part A(1) e) i)</t>
  </si>
  <si>
    <t>2.1 Part A(2) (d)</t>
  </si>
  <si>
    <t>1.2 Part B a)</t>
  </si>
  <si>
    <t>5.1 Part B SG-Schedule 25B</t>
  </si>
  <si>
    <t>1.2 Part A(1) e) ii)</t>
  </si>
  <si>
    <t>2.2 Part A(2) a)</t>
  </si>
  <si>
    <t>1.2 Part B b)</t>
  </si>
  <si>
    <t>5.1 Part B MCP &amp; SG-Schedule 25A&amp;B</t>
  </si>
  <si>
    <t>1.2 Part A (1) f)</t>
  </si>
  <si>
    <t>2.3 Part A(2) a)</t>
  </si>
  <si>
    <t>1.2 Part B c)</t>
  </si>
  <si>
    <t>5 or more</t>
  </si>
  <si>
    <t>1.2 Part A (1) g)</t>
  </si>
  <si>
    <t>3.1 Part A(2) a)</t>
  </si>
  <si>
    <t>1.2 Part B d)</t>
  </si>
  <si>
    <t>2.1 Part A (1) a)</t>
  </si>
  <si>
    <t>3.1 Part A(2) b)</t>
  </si>
  <si>
    <t>2.1 Part B a)</t>
  </si>
  <si>
    <t>2.1 Part A (1) b) i or ii</t>
  </si>
  <si>
    <t>3.3 Part A(2) a)</t>
  </si>
  <si>
    <t>2.1 Part B b) i)</t>
  </si>
  <si>
    <t>2.1 Part A (1) c)</t>
  </si>
  <si>
    <t>TPH</t>
  </si>
  <si>
    <t>FMP</t>
  </si>
  <si>
    <t>3.5 Part A(2) a)</t>
  </si>
  <si>
    <t>2.1 Part B b) ii)</t>
  </si>
  <si>
    <t>2.1 Part A (1) d)</t>
  </si>
  <si>
    <t>3.6 Part A (2) a) i)</t>
  </si>
  <si>
    <t>2.1 Part B c)</t>
  </si>
  <si>
    <t>2.2 Part A(1) a)</t>
  </si>
  <si>
    <t>NFM</t>
  </si>
  <si>
    <t>3.6 Part A (2) a) ii)</t>
  </si>
  <si>
    <t>2.1 Part B d) i)</t>
  </si>
  <si>
    <t>2.2 Part A(1) b) Cd/Pb</t>
  </si>
  <si>
    <t>B</t>
  </si>
  <si>
    <t>TPD</t>
  </si>
  <si>
    <t>5.1 Part A (2) a)</t>
  </si>
  <si>
    <t>2.1 Part B d) ii)</t>
  </si>
  <si>
    <t>2.2 Part A(1) b) other NFM</t>
  </si>
  <si>
    <t>5.1 Part A (2) b)</t>
  </si>
  <si>
    <t>2.1 Part B d) iii)</t>
  </si>
  <si>
    <t>2.2 Part A(1) c)</t>
  </si>
  <si>
    <t>5.1 Part A (2) c)</t>
  </si>
  <si>
    <t>2.1 Part B e)</t>
  </si>
  <si>
    <t>2.3 Part A (1) a)</t>
  </si>
  <si>
    <t>m3</t>
  </si>
  <si>
    <t>STM</t>
  </si>
  <si>
    <t>6.1 Part A (2) a)</t>
  </si>
  <si>
    <t>2.2 Part B a)</t>
  </si>
  <si>
    <t>3.1 Part A(1) a) rotary kilns</t>
  </si>
  <si>
    <t>CLM</t>
  </si>
  <si>
    <t>6.4 Part A (2) a)</t>
  </si>
  <si>
    <t>2.2 Part B b)</t>
  </si>
  <si>
    <t>3.1 Part A(1) a) other kilns</t>
  </si>
  <si>
    <t>6.7 Part A (2) a)</t>
  </si>
  <si>
    <t>2.2 Part B c)</t>
  </si>
  <si>
    <t>3.1 Part A(1) b)</t>
  </si>
  <si>
    <t>6.8 Part A (2) a)</t>
  </si>
  <si>
    <t>2.2 Part B d)</t>
  </si>
  <si>
    <t>3.2 Part A(1) a)</t>
  </si>
  <si>
    <t>2.2 Part B e)</t>
  </si>
  <si>
    <t>3.2 Part A(1) b)</t>
  </si>
  <si>
    <t>2.3 Part B a)</t>
  </si>
  <si>
    <t>3.3 Part A(1) a)</t>
  </si>
  <si>
    <t>GLS</t>
  </si>
  <si>
    <t>3.1 Part B a)</t>
  </si>
  <si>
    <t>3.4 Part A(1) a)</t>
  </si>
  <si>
    <t>3.1 Part B b)</t>
  </si>
  <si>
    <t>3.6 Part A(1) a)</t>
  </si>
  <si>
    <t>CER</t>
  </si>
  <si>
    <t>3.1 Part B c)</t>
  </si>
  <si>
    <t xml:space="preserve">4.1 Part A1 a) (i) </t>
  </si>
  <si>
    <t>OFC/LVOC</t>
  </si>
  <si>
    <t>3.1 Part B d)</t>
  </si>
  <si>
    <t xml:space="preserve">4.1 Part A1 a) (ii) </t>
  </si>
  <si>
    <t>3.3 Part B a)</t>
  </si>
  <si>
    <t xml:space="preserve">4.1 Part A1 a) (iii) </t>
  </si>
  <si>
    <t>3.3 Part B b)</t>
  </si>
  <si>
    <t xml:space="preserve">4.1 Part A1 a) (iv) </t>
  </si>
  <si>
    <t>3.3 Part B c)</t>
  </si>
  <si>
    <t xml:space="preserve">4.1 Part A1 a) (v) </t>
  </si>
  <si>
    <t>3.3 Part B d) i)</t>
  </si>
  <si>
    <t xml:space="preserve">4.1 Part A1 a) (vi) </t>
  </si>
  <si>
    <t>3.3 Part B d) ii)</t>
  </si>
  <si>
    <t xml:space="preserve">4.1 Part A1 a) (vii) </t>
  </si>
  <si>
    <t>3.3 Part B e)</t>
  </si>
  <si>
    <t xml:space="preserve">4.1 Part A1 a) (viii) </t>
  </si>
  <si>
    <t>POL/LVOC</t>
  </si>
  <si>
    <t>3.5 Part B a)</t>
  </si>
  <si>
    <t xml:space="preserve">4.1 Part A1 a) (ix) </t>
  </si>
  <si>
    <t>3.5 Part B b) i)</t>
  </si>
  <si>
    <t xml:space="preserve">4.1 Part A1 a) (x) </t>
  </si>
  <si>
    <t>3.5 Part B b) ii)</t>
  </si>
  <si>
    <t>4.1 Part A1 a) (xi)</t>
  </si>
  <si>
    <t>3.5 Part B b) iii)</t>
  </si>
  <si>
    <t>4.2 Part A1 (a) i)</t>
  </si>
  <si>
    <t>SIC/LVIC</t>
  </si>
  <si>
    <t>3.5 Part B c)</t>
  </si>
  <si>
    <t>4.2 Part A1 (a) ii)</t>
  </si>
  <si>
    <t>3.5 Part B d)</t>
  </si>
  <si>
    <t>4.2 Part A1 (a) iii)</t>
  </si>
  <si>
    <t>3.5 Part B e)</t>
  </si>
  <si>
    <t>4.2 Part A1 (a) iv)</t>
  </si>
  <si>
    <t>3.5 Part B f)</t>
  </si>
  <si>
    <t>4.2 Part A1 (a) v)</t>
  </si>
  <si>
    <t>3.5 Part B g)</t>
  </si>
  <si>
    <t>4.2 Part A1 (a) vi)</t>
  </si>
  <si>
    <t>3.6 Part B a)</t>
  </si>
  <si>
    <t>4.2 Part A1 (b)</t>
  </si>
  <si>
    <t>3.6 Part B b)</t>
  </si>
  <si>
    <t>4.2 Part A1 (c)</t>
  </si>
  <si>
    <t>4.1 Part B a)</t>
  </si>
  <si>
    <t>4.2 Part A1 (d)</t>
  </si>
  <si>
    <t>4.1 Part B b)</t>
  </si>
  <si>
    <t>4.2 Part A1 (e)</t>
  </si>
  <si>
    <t>4.1 Part B c)</t>
  </si>
  <si>
    <t>4.2 Part A1 (f)</t>
  </si>
  <si>
    <t>4.1 Part B d)</t>
  </si>
  <si>
    <t xml:space="preserve">4.3 Part A1 (a) </t>
  </si>
  <si>
    <t>LVIC-AAF</t>
  </si>
  <si>
    <t>4.8 Part B a)</t>
  </si>
  <si>
    <t xml:space="preserve">4.4 Part A1 (a) </t>
  </si>
  <si>
    <t>OFC</t>
  </si>
  <si>
    <t>5.1 Part B a)</t>
  </si>
  <si>
    <t>4.5 Part A1 (a)</t>
  </si>
  <si>
    <t>5.1 Part B b)</t>
  </si>
  <si>
    <t>4.6 Part A1 (a)</t>
  </si>
  <si>
    <t>6.3 Part B a) i)</t>
  </si>
  <si>
    <t>4.7 Part A1 (a)</t>
  </si>
  <si>
    <t>6.3 Part B a) ii)</t>
  </si>
  <si>
    <t xml:space="preserve">5.1 Part A1 (a) </t>
  </si>
  <si>
    <t>WI</t>
  </si>
  <si>
    <t>6.4 Part B a) i)</t>
  </si>
  <si>
    <t>5.1 Part A1 (b)</t>
  </si>
  <si>
    <t>6.4 Part B a) ii)</t>
  </si>
  <si>
    <t>5.1 Part A1 (c)</t>
  </si>
  <si>
    <t>6.4 Part B a) iii)</t>
  </si>
  <si>
    <t xml:space="preserve">5.2 Part A1 (a) </t>
  </si>
  <si>
    <t>LFD</t>
  </si>
  <si>
    <t>6.4 Part B a) iv)</t>
  </si>
  <si>
    <t>5.3 Part A (1) a) (i)</t>
  </si>
  <si>
    <t>WT</t>
  </si>
  <si>
    <t>6.4 Part B b)</t>
  </si>
  <si>
    <t>5.3 Part A (1) a) (i) (AD)</t>
  </si>
  <si>
    <t>6.4 Part B c) i)</t>
  </si>
  <si>
    <t>5.3 Part A (1) a) (ii)</t>
  </si>
  <si>
    <t>6.4 Part B c) ii)</t>
  </si>
  <si>
    <t>5.3 Part A (1) a) (iii)</t>
  </si>
  <si>
    <t>6.4 Part B c) iii)</t>
  </si>
  <si>
    <t>5.3 Part A (1) a) (iv)</t>
  </si>
  <si>
    <t>6.5 Part B a) i)</t>
  </si>
  <si>
    <t>5.3 Part A (1) a) (v)</t>
  </si>
  <si>
    <t>6.5 Part B a) ii)</t>
  </si>
  <si>
    <t>5.3 PartA(1) a)(vi) Disposal</t>
  </si>
  <si>
    <t>6.6 Part B a) i)</t>
  </si>
  <si>
    <t>5.3 PartA(1) a)vi) Recovery</t>
  </si>
  <si>
    <t>6.6 Part B a) ii)</t>
  </si>
  <si>
    <t>5.3 Part A (1) a) (vii) Disposal</t>
  </si>
  <si>
    <t>6.7 Part B a) i)</t>
  </si>
  <si>
    <t>5.3 PartA(1)a)(vii) Recovery</t>
  </si>
  <si>
    <t>6.7 Part B a) ii)</t>
  </si>
  <si>
    <t>5.3 Part A (1) a) (viii)</t>
  </si>
  <si>
    <t>6.7 Part B b)</t>
  </si>
  <si>
    <t>5.3 Part A (1) a) (ix) Disposal</t>
  </si>
  <si>
    <t>6.8 Part B a)</t>
  </si>
  <si>
    <t>5.3 PartA(1)a)(ix) Recovery</t>
  </si>
  <si>
    <t>6.8 Part B b)</t>
  </si>
  <si>
    <t>5.3 Part A (1) a) (x)</t>
  </si>
  <si>
    <t>7 Part B</t>
  </si>
  <si>
    <t>5.3 Part A (1) a) (xi) Disposal</t>
  </si>
  <si>
    <t>Associated process</t>
  </si>
  <si>
    <t>5.3 PartA(1)a)(xi) Recovery</t>
  </si>
  <si>
    <t>5.4 Part A (1) a) (i)</t>
  </si>
  <si>
    <t>5.4 Part A (1) a) (i)(AD)</t>
  </si>
  <si>
    <t>5.4 Part A (1) a) (ii)</t>
  </si>
  <si>
    <t>5.4 Part A (1) a) (iii)</t>
  </si>
  <si>
    <t>5.4 Part A (1) a) (iv)</t>
  </si>
  <si>
    <t>5.4 Part A (1) a) (v)</t>
  </si>
  <si>
    <t>5.4 Part A (1) b) (i)</t>
  </si>
  <si>
    <t>5.4 Part A (1) b) (i)(AD)</t>
  </si>
  <si>
    <t>5.4 Part A (1) b) (ii)</t>
  </si>
  <si>
    <t>5.4 Part A (1) b) (iii)</t>
  </si>
  <si>
    <t>5.4 Part A (1) b) (iv)</t>
  </si>
  <si>
    <t>5.5 Part A (1) a)</t>
  </si>
  <si>
    <t>5.6 Part A (1) a)</t>
  </si>
  <si>
    <t>T</t>
  </si>
  <si>
    <t>5.6 Part A (1) b)</t>
  </si>
  <si>
    <t>D</t>
  </si>
  <si>
    <t>5.7 Part A (1) a)</t>
  </si>
  <si>
    <t xml:space="preserve">6.1 Part A (1) a) </t>
  </si>
  <si>
    <t>PP</t>
  </si>
  <si>
    <t xml:space="preserve">6.1 Part A (1) b) </t>
  </si>
  <si>
    <t>6.2 Part A (1) a)</t>
  </si>
  <si>
    <t>6.3 Part A (1) a) (i)</t>
  </si>
  <si>
    <t>6.3 Part A (1) a) (ii)</t>
  </si>
  <si>
    <t>6.4 Part A (1) a)</t>
  </si>
  <si>
    <t>TXT</t>
  </si>
  <si>
    <t>6.8 Part A (1) a)</t>
  </si>
  <si>
    <t>TAN</t>
  </si>
  <si>
    <t>6.8 Part A (1) b)</t>
  </si>
  <si>
    <t>SA</t>
  </si>
  <si>
    <t>6.8 Part A (1) c)</t>
  </si>
  <si>
    <t>6.8 Part A (1) d) i)</t>
  </si>
  <si>
    <t>FDM</t>
  </si>
  <si>
    <t>6.8 Part A (1) d) ii)</t>
  </si>
  <si>
    <t>6.8 Part A (1) d) iii) aa)</t>
  </si>
  <si>
    <t>6.8 Part A (1) d) iii) bb)</t>
  </si>
  <si>
    <t>6.8 Part A (1) e)</t>
  </si>
  <si>
    <t>6.10 Part A (1) a)</t>
  </si>
  <si>
    <t>PCC</t>
  </si>
  <si>
    <t xml:space="preserve">Need to think about how to do paper, total site capacity? </t>
  </si>
  <si>
    <t>Version:</t>
  </si>
  <si>
    <t>Permit Transfer</t>
  </si>
  <si>
    <t>Permit to be transferred from:</t>
  </si>
  <si>
    <t>to:</t>
  </si>
  <si>
    <t>Please answer the questions on this sheet to calculate the charge for your Permit Transfer Application</t>
  </si>
  <si>
    <t>Please answer Yes/No below</t>
  </si>
  <si>
    <t>new charges</t>
  </si>
  <si>
    <t>Are you applying to transfer the entire permitted facility to the new operator?</t>
  </si>
  <si>
    <t>Part Transfer</t>
  </si>
  <si>
    <t>If you are transferring part of the permitted facility to the new operator, please answer the following questions:</t>
  </si>
  <si>
    <t>Full Transfer</t>
  </si>
  <si>
    <t>Will there be any ongoing shared operations between the current and new operators?</t>
  </si>
  <si>
    <t>Will the new operator be required to set up Financial Provision for the activities being transferred? (for certain waste activities only)</t>
  </si>
  <si>
    <t>Charging for Installations under EPR
Transfer Applications</t>
  </si>
  <si>
    <t>Applicant Name</t>
  </si>
  <si>
    <t>Permit Number</t>
  </si>
  <si>
    <t>Installation Name</t>
  </si>
  <si>
    <t>Application Date</t>
  </si>
  <si>
    <t>Name of current operator</t>
  </si>
  <si>
    <t>Charge band for this Transfer Application</t>
  </si>
  <si>
    <t xml:space="preserve">Total charge </t>
  </si>
  <si>
    <t>Hours covered by this charge</t>
  </si>
  <si>
    <t>band 1</t>
  </si>
  <si>
    <t>band 2</t>
  </si>
  <si>
    <t>band 3</t>
  </si>
  <si>
    <t>band 4</t>
  </si>
  <si>
    <t xml:space="preserve">The colour coding below is used throughout the tool to help you see what you need to do - You only need to enter information into white cells or chose an option from a blue dropdown box. Everything else is completed automatically </t>
  </si>
  <si>
    <t>Colour coding</t>
  </si>
  <si>
    <t>Free text</t>
  </si>
  <si>
    <t>Pick List</t>
  </si>
  <si>
    <t>Autopulated</t>
  </si>
  <si>
    <t>Guidance link available</t>
  </si>
  <si>
    <t>Instruction</t>
  </si>
  <si>
    <t>Cell answered</t>
  </si>
  <si>
    <t>Information or commentary</t>
  </si>
  <si>
    <t>Question  1</t>
  </si>
  <si>
    <t xml:space="preserve">If you are applying for a part transfer, please provide brief details of which parts of the installation are being transferred. </t>
  </si>
  <si>
    <t>Question 2</t>
  </si>
  <si>
    <t>Does this document contain information that is commercial in confidence?</t>
  </si>
  <si>
    <t>Guidance Link</t>
  </si>
  <si>
    <t>How to complete the Charge tool for Transfer applications</t>
  </si>
  <si>
    <t>Applicant</t>
  </si>
  <si>
    <t xml:space="preserve">The applicant is the person who will be taking control of the Installation following the permit transfer, the "new operator")
</t>
  </si>
  <si>
    <t xml:space="preserve">Please provide the names of the current and new operators on the Introduction page, along with a brief description of the parts of the installation that will be transferred if the new operator is not taking over responsibility for the entire Installation. </t>
  </si>
  <si>
    <t>Full transfer</t>
  </si>
  <si>
    <t>This is where the entire permit is transferred to a new operator</t>
  </si>
  <si>
    <t>Fixed charge</t>
  </si>
  <si>
    <t>This is a fixed charge and you do not need to answer any of the questions in the charge tool</t>
  </si>
  <si>
    <t>Part transfer</t>
  </si>
  <si>
    <t xml:space="preserve">This is where only some of the permitted operations are transferred to a new operator. The current operator will receive a permit variation and we will issue a new permit to the operator of the transferred activities. </t>
  </si>
  <si>
    <t>Banded charge</t>
  </si>
  <si>
    <t>Please answer the two questions in the charge tool to determine the charge band for your application</t>
  </si>
  <si>
    <t>Additional questions for part transfers</t>
  </si>
  <si>
    <t>Q2</t>
  </si>
  <si>
    <t>We need to know about shared operations - such as effluent treatment plants, in order to include appropriate conditions in both permits. We need to understand the management controls of any shared operations</t>
  </si>
  <si>
    <t>Q3</t>
  </si>
  <si>
    <t xml:space="preserve">We need to know if there are any activities being transferred to the new operator that will require Financial Provision to be set up. This applies to certain waste activities where they are the main activity on the installation. </t>
  </si>
  <si>
    <t>Links to guidance</t>
  </si>
  <si>
    <t xml:space="preserve">Guidance on Operator Competence </t>
  </si>
  <si>
    <t>Band 1</t>
  </si>
  <si>
    <t>Band 2</t>
  </si>
  <si>
    <t>Band 3</t>
  </si>
  <si>
    <t>Band 4</t>
  </si>
  <si>
    <t>NRW SRoC v4 2026-27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</si>
</sst>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6" formatCode="&quot;£&quot;#,##0;[Red]\-&quot;£&quot;#,##0"/>
    <numFmt numFmtId="44" formatCode="_-&quot;£&quot;* #,##0.00_-;\-&quot;£&quot;* #,##0.00_-;_-&quot;£&quot;* &quot;-&quot;??_-;_-@_-"/>
    <numFmt numFmtId="164" formatCode="0.0"/>
    <numFmt numFmtId="165" formatCode="&quot;£&quot;#,##0"/>
    <numFmt numFmtId="166" formatCode="_-[$£-809]* #,##0_-;\-[$£-809]* #,##0_-;_-[$£-809]* &quot;-&quot;??_-;_-@_-"/>
  </numFmts>
  <fonts count="26" x14ac:knownFonts="1">
    <font>
      <sz val="11"/>
      <color theme="1"/>
      <name val="Calibri"/>
      <family val="2"/>
      <scheme val="minor"/>
    </font>
    <font>
      <sz val="11"/>
      <color theme="1"/>
      <name val="Calibri"/>
      <family val="2"/>
      <scheme val="minor"/>
    </font>
    <font>
      <b/>
      <sz val="11"/>
      <color theme="1"/>
      <name val="Calibri"/>
      <family val="2"/>
      <scheme val="minor"/>
    </font>
    <font>
      <u/>
      <sz val="9"/>
      <color indexed="12"/>
      <name val="Arial"/>
      <family val="2"/>
    </font>
    <font>
      <strike/>
      <sz val="11"/>
      <color theme="1"/>
      <name val="Calibri"/>
      <family val="2"/>
      <scheme val="minor"/>
    </font>
    <font>
      <b/>
      <sz val="9"/>
      <color indexed="81"/>
      <name val="Tahoma"/>
      <family val="2"/>
    </font>
    <font>
      <sz val="9"/>
      <color indexed="81"/>
      <name val="Tahoma"/>
      <family val="2"/>
    </font>
    <font>
      <b/>
      <sz val="10"/>
      <name val="Arial"/>
      <family val="2"/>
    </font>
    <font>
      <b/>
      <sz val="16"/>
      <color theme="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sz val="12"/>
      <color theme="8" tint="0.79998168889431442"/>
      <name val="Calibri"/>
      <family val="2"/>
      <scheme val="minor"/>
    </font>
    <font>
      <sz val="11"/>
      <color theme="8" tint="0.79998168889431442"/>
      <name val="Calibri"/>
      <family val="2"/>
      <scheme val="minor"/>
    </font>
    <font>
      <sz val="11"/>
      <name val="Calibri"/>
      <family val="2"/>
      <scheme val="minor"/>
    </font>
    <font>
      <b/>
      <sz val="14"/>
      <color indexed="12"/>
      <name val="Arial"/>
      <family val="2"/>
    </font>
    <font>
      <sz val="14"/>
      <color indexed="12"/>
      <name val="Arial"/>
      <family val="2"/>
    </font>
    <font>
      <b/>
      <sz val="16"/>
      <color indexed="10"/>
      <name val="Arial"/>
      <family val="2"/>
    </font>
    <font>
      <b/>
      <sz val="12"/>
      <name val="Arial"/>
      <family val="2"/>
    </font>
    <font>
      <sz val="12"/>
      <name val="Arial"/>
      <family val="2"/>
    </font>
    <font>
      <b/>
      <sz val="12"/>
      <color theme="1"/>
      <name val="Arial"/>
      <family val="2"/>
    </font>
    <font>
      <b/>
      <sz val="8"/>
      <color indexed="10"/>
      <name val="Arial"/>
      <family val="2"/>
    </font>
    <font>
      <sz val="8"/>
      <color indexed="10"/>
      <name val="Arial"/>
      <family val="2"/>
    </font>
    <font>
      <sz val="8"/>
      <name val="Arial"/>
      <family val="2"/>
    </font>
    <font>
      <b/>
      <sz val="11"/>
      <name val="Arial"/>
      <family val="2"/>
    </font>
    <font>
      <sz val="10"/>
      <name val="Arial"/>
      <family val="2"/>
    </font>
  </fonts>
  <fills count="14">
    <fill>
      <patternFill patternType="none"/>
    </fill>
    <fill>
      <patternFill patternType="gray125"/>
    </fill>
    <fill>
      <patternFill patternType="solid">
        <fgColor rgb="FF00B0F0"/>
        <bgColor indexed="64"/>
      </patternFill>
    </fill>
    <fill>
      <patternFill patternType="solid">
        <fgColor rgb="FFFFC000"/>
        <bgColor indexed="64"/>
      </patternFill>
    </fill>
    <fill>
      <patternFill patternType="solid">
        <fgColor theme="8" tint="0.59999389629810485"/>
        <bgColor indexed="64"/>
      </patternFill>
    </fill>
    <fill>
      <patternFill patternType="solid">
        <fgColor rgb="FF00B050"/>
        <bgColor indexed="64"/>
      </patternFill>
    </fill>
    <fill>
      <patternFill patternType="solid">
        <fgColor rgb="FF92D050"/>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rgb="FFDFD299"/>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0.249977111117893"/>
        <bgColor indexed="64"/>
      </patternFill>
    </fill>
  </fills>
  <borders count="29">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206">
    <xf numFmtId="0" fontId="0" fillId="0" borderId="0" xfId="0"/>
    <xf numFmtId="0" fontId="0" fillId="2" borderId="0" xfId="0" applyFill="1"/>
    <xf numFmtId="0" fontId="3" fillId="2" borderId="0" xfId="2" applyFill="1" applyAlignment="1" applyProtection="1"/>
    <xf numFmtId="0" fontId="0" fillId="2" borderId="0" xfId="0" applyFill="1" applyAlignment="1">
      <alignment wrapText="1"/>
    </xf>
    <xf numFmtId="0" fontId="0" fillId="0" borderId="0" xfId="0" applyAlignment="1">
      <alignment wrapText="1"/>
    </xf>
    <xf numFmtId="0" fontId="0" fillId="0" borderId="1" xfId="0" applyBorder="1" applyAlignment="1">
      <alignment wrapText="1"/>
    </xf>
    <xf numFmtId="0" fontId="0" fillId="2" borderId="2" xfId="0" applyFill="1" applyBorder="1" applyAlignment="1">
      <alignment horizontal="left" vertical="top" wrapText="1"/>
    </xf>
    <xf numFmtId="0" fontId="0" fillId="3" borderId="2" xfId="0" applyFill="1" applyBorder="1" applyAlignment="1">
      <alignment horizontal="left" vertical="top" wrapText="1"/>
    </xf>
    <xf numFmtId="0" fontId="0" fillId="0" borderId="1" xfId="0" applyBorder="1"/>
    <xf numFmtId="0" fontId="0" fillId="2" borderId="3" xfId="0" applyFill="1" applyBorder="1" applyAlignment="1">
      <alignment horizontal="left" vertical="top" wrapText="1"/>
    </xf>
    <xf numFmtId="0" fontId="0" fillId="3" borderId="3" xfId="0" applyFill="1" applyBorder="1" applyAlignment="1">
      <alignment horizontal="left" vertical="top" wrapText="1"/>
    </xf>
    <xf numFmtId="0" fontId="0" fillId="4" borderId="2" xfId="0" applyFill="1" applyBorder="1" applyAlignment="1">
      <alignment horizontal="left" vertical="top" wrapText="1"/>
    </xf>
    <xf numFmtId="0" fontId="0" fillId="4" borderId="4" xfId="0" applyFill="1" applyBorder="1" applyAlignment="1">
      <alignment horizontal="left" vertical="top" wrapText="1"/>
    </xf>
    <xf numFmtId="0" fontId="0" fillId="3" borderId="4" xfId="0" applyFill="1" applyBorder="1" applyAlignment="1">
      <alignment horizontal="left" vertical="top" wrapText="1"/>
    </xf>
    <xf numFmtId="3" fontId="0" fillId="0" borderId="0" xfId="0" applyNumberFormat="1"/>
    <xf numFmtId="0" fontId="0" fillId="5" borderId="2" xfId="0" applyFill="1" applyBorder="1" applyAlignment="1">
      <alignment horizontal="left" vertical="top" wrapText="1"/>
    </xf>
    <xf numFmtId="0" fontId="0" fillId="2" borderId="5" xfId="0" applyFill="1" applyBorder="1" applyAlignment="1">
      <alignment horizontal="left" vertical="top" wrapText="1"/>
    </xf>
    <xf numFmtId="0" fontId="0" fillId="3" borderId="5" xfId="0" applyFill="1" applyBorder="1" applyAlignment="1">
      <alignment horizontal="left" vertical="top" wrapText="1"/>
    </xf>
    <xf numFmtId="0" fontId="0" fillId="5" borderId="3" xfId="0" applyFill="1" applyBorder="1" applyAlignment="1">
      <alignment horizontal="left" vertical="top" wrapText="1"/>
    </xf>
    <xf numFmtId="0" fontId="0" fillId="3" borderId="6" xfId="0" applyFill="1" applyBorder="1" applyAlignment="1">
      <alignment horizontal="left" vertical="top" wrapText="1"/>
    </xf>
    <xf numFmtId="0" fontId="0" fillId="2" borderId="4" xfId="0" applyFill="1" applyBorder="1" applyAlignment="1">
      <alignment horizontal="left" vertical="top" wrapText="1"/>
    </xf>
    <xf numFmtId="0" fontId="0" fillId="4" borderId="5" xfId="0" applyFill="1" applyBorder="1" applyAlignment="1">
      <alignment horizontal="left" vertical="top" wrapText="1"/>
    </xf>
    <xf numFmtId="0" fontId="0" fillId="6" borderId="0" xfId="0" applyFill="1"/>
    <xf numFmtId="0" fontId="0" fillId="7" borderId="0" xfId="0" applyFill="1"/>
    <xf numFmtId="0" fontId="0" fillId="7" borderId="1" xfId="0" applyFill="1" applyBorder="1"/>
    <xf numFmtId="0" fontId="0" fillId="4" borderId="3" xfId="0" applyFill="1" applyBorder="1" applyAlignment="1">
      <alignment horizontal="left" vertical="top" wrapText="1"/>
    </xf>
    <xf numFmtId="0" fontId="0" fillId="3" borderId="7" xfId="0" applyFill="1" applyBorder="1" applyAlignment="1">
      <alignment horizontal="left" vertical="top" wrapText="1"/>
    </xf>
    <xf numFmtId="0" fontId="0" fillId="7" borderId="3" xfId="0" applyFill="1" applyBorder="1" applyAlignment="1">
      <alignment horizontal="left" vertical="top" wrapText="1"/>
    </xf>
    <xf numFmtId="0" fontId="0" fillId="8" borderId="0" xfId="0" applyFill="1"/>
    <xf numFmtId="0" fontId="0" fillId="8" borderId="8" xfId="0" applyFill="1" applyBorder="1"/>
    <xf numFmtId="0" fontId="7" fillId="8" borderId="9" xfId="0" applyFont="1" applyFill="1" applyBorder="1" applyAlignment="1">
      <alignment horizontal="center"/>
    </xf>
    <xf numFmtId="164" fontId="7" fillId="8" borderId="10" xfId="0" applyNumberFormat="1" applyFont="1" applyFill="1" applyBorder="1"/>
    <xf numFmtId="0" fontId="0" fillId="8" borderId="11" xfId="0" applyFill="1" applyBorder="1"/>
    <xf numFmtId="0" fontId="0" fillId="8" borderId="12" xfId="0" applyFill="1" applyBorder="1"/>
    <xf numFmtId="0" fontId="0" fillId="8" borderId="13" xfId="0" applyFill="1" applyBorder="1"/>
    <xf numFmtId="0" fontId="0" fillId="8" borderId="15" xfId="0" applyFill="1" applyBorder="1"/>
    <xf numFmtId="0" fontId="8" fillId="8" borderId="0" xfId="0" applyFont="1" applyFill="1" applyAlignment="1">
      <alignment horizontal="center"/>
    </xf>
    <xf numFmtId="0" fontId="8" fillId="10" borderId="17" xfId="0" applyFont="1" applyFill="1" applyBorder="1" applyAlignment="1">
      <alignment horizontal="center"/>
    </xf>
    <xf numFmtId="0" fontId="10" fillId="10" borderId="18" xfId="0" applyFont="1" applyFill="1" applyBorder="1" applyAlignment="1">
      <alignment horizontal="left" vertical="center"/>
    </xf>
    <xf numFmtId="0" fontId="8" fillId="10" borderId="20" xfId="0" applyFont="1" applyFill="1" applyBorder="1" applyAlignment="1">
      <alignment horizontal="center"/>
    </xf>
    <xf numFmtId="0" fontId="10" fillId="10" borderId="21" xfId="0" applyFont="1" applyFill="1" applyBorder="1" applyAlignment="1">
      <alignment horizontal="left" vertical="center"/>
    </xf>
    <xf numFmtId="0" fontId="10" fillId="8" borderId="0" xfId="0" applyFont="1" applyFill="1"/>
    <xf numFmtId="0" fontId="0" fillId="11" borderId="0" xfId="0" applyFill="1" applyAlignment="1">
      <alignment wrapText="1"/>
    </xf>
    <xf numFmtId="0" fontId="2" fillId="12" borderId="22" xfId="0" applyFont="1" applyFill="1" applyBorder="1"/>
    <xf numFmtId="0" fontId="2" fillId="12" borderId="23" xfId="0" applyFont="1" applyFill="1" applyBorder="1" applyAlignment="1">
      <alignment horizontal="center"/>
    </xf>
    <xf numFmtId="0" fontId="2" fillId="12" borderId="24" xfId="0" applyFont="1" applyFill="1" applyBorder="1" applyAlignment="1">
      <alignment horizontal="center"/>
    </xf>
    <xf numFmtId="0" fontId="11" fillId="9" borderId="2" xfId="0" applyFont="1" applyFill="1" applyBorder="1" applyAlignment="1">
      <alignment horizontal="center" vertical="center"/>
    </xf>
    <xf numFmtId="0" fontId="10" fillId="9" borderId="22" xfId="0" applyFont="1" applyFill="1" applyBorder="1" applyAlignment="1">
      <alignment wrapText="1"/>
    </xf>
    <xf numFmtId="0" fontId="10" fillId="2" borderId="24" xfId="0" applyFont="1" applyFill="1" applyBorder="1" applyAlignment="1" applyProtection="1">
      <alignment wrapText="1"/>
      <protection locked="0"/>
    </xf>
    <xf numFmtId="0" fontId="10" fillId="8" borderId="20" xfId="0" applyFont="1" applyFill="1" applyBorder="1"/>
    <xf numFmtId="6" fontId="11" fillId="9" borderId="20" xfId="0" applyNumberFormat="1" applyFont="1" applyFill="1" applyBorder="1"/>
    <xf numFmtId="0" fontId="0" fillId="12" borderId="16" xfId="0" applyFill="1" applyBorder="1"/>
    <xf numFmtId="165" fontId="0" fillId="12" borderId="17" xfId="0" applyNumberFormat="1" applyFill="1" applyBorder="1"/>
    <xf numFmtId="165" fontId="0" fillId="12" borderId="18" xfId="0" applyNumberFormat="1" applyFill="1" applyBorder="1"/>
    <xf numFmtId="0" fontId="11" fillId="8" borderId="0" xfId="0" applyFont="1" applyFill="1" applyAlignment="1">
      <alignment horizontal="center" vertical="center"/>
    </xf>
    <xf numFmtId="0" fontId="10" fillId="8" borderId="0" xfId="0" applyFont="1" applyFill="1" applyAlignment="1">
      <alignment wrapText="1"/>
    </xf>
    <xf numFmtId="0" fontId="10" fillId="9" borderId="0" xfId="0" applyFont="1" applyFill="1"/>
    <xf numFmtId="6" fontId="0" fillId="8" borderId="0" xfId="0" applyNumberFormat="1" applyFill="1"/>
    <xf numFmtId="0" fontId="0" fillId="12" borderId="25" xfId="0" applyFill="1" applyBorder="1"/>
    <xf numFmtId="165" fontId="0" fillId="12" borderId="0" xfId="0" applyNumberFormat="1" applyFill="1"/>
    <xf numFmtId="165" fontId="0" fillId="12" borderId="1" xfId="0" applyNumberFormat="1" applyFill="1" applyBorder="1"/>
    <xf numFmtId="0" fontId="11" fillId="8" borderId="0" xfId="0" applyFont="1" applyFill="1" applyAlignment="1">
      <alignment vertical="center" wrapText="1"/>
    </xf>
    <xf numFmtId="0" fontId="0" fillId="8" borderId="0" xfId="0" applyFill="1" applyAlignment="1">
      <alignment wrapText="1"/>
    </xf>
    <xf numFmtId="0" fontId="0" fillId="12" borderId="19" xfId="0" applyFill="1" applyBorder="1"/>
    <xf numFmtId="165" fontId="0" fillId="12" borderId="20" xfId="0" applyNumberFormat="1" applyFill="1" applyBorder="1"/>
    <xf numFmtId="165" fontId="0" fillId="12" borderId="21" xfId="0" applyNumberFormat="1" applyFill="1" applyBorder="1"/>
    <xf numFmtId="6" fontId="0" fillId="8" borderId="13" xfId="0" applyNumberFormat="1" applyFill="1" applyBorder="1"/>
    <xf numFmtId="0" fontId="11" fillId="9" borderId="16" xfId="0" applyFont="1" applyFill="1" applyBorder="1" applyAlignment="1">
      <alignment horizontal="center" vertical="center"/>
    </xf>
    <xf numFmtId="0" fontId="12" fillId="8" borderId="0" xfId="0" applyFont="1" applyFill="1"/>
    <xf numFmtId="0" fontId="11" fillId="8" borderId="23" xfId="0" applyFont="1" applyFill="1" applyBorder="1" applyAlignment="1">
      <alignment horizontal="center" vertical="center"/>
    </xf>
    <xf numFmtId="0" fontId="10" fillId="8" borderId="0" xfId="0" applyFont="1" applyFill="1" applyAlignment="1">
      <alignment horizontal="left"/>
    </xf>
    <xf numFmtId="0" fontId="11" fillId="9" borderId="0" xfId="0" applyFont="1" applyFill="1" applyAlignment="1">
      <alignment horizontal="right"/>
    </xf>
    <xf numFmtId="0" fontId="11" fillId="9" borderId="19" xfId="0" applyFont="1" applyFill="1" applyBorder="1" applyAlignment="1">
      <alignment horizontal="center" vertical="center"/>
    </xf>
    <xf numFmtId="0" fontId="12" fillId="8" borderId="19" xfId="0" applyFont="1" applyFill="1" applyBorder="1"/>
    <xf numFmtId="5" fontId="11" fillId="9" borderId="20" xfId="1" applyNumberFormat="1" applyFont="1" applyFill="1" applyBorder="1" applyAlignment="1" applyProtection="1">
      <alignment horizontal="right"/>
    </xf>
    <xf numFmtId="0" fontId="13" fillId="8" borderId="0" xfId="0" applyFont="1" applyFill="1"/>
    <xf numFmtId="0" fontId="2" fillId="8" borderId="0" xfId="0" applyFont="1" applyFill="1"/>
    <xf numFmtId="165" fontId="0" fillId="8" borderId="0" xfId="0" applyNumberFormat="1" applyFill="1"/>
    <xf numFmtId="166" fontId="0" fillId="0" borderId="0" xfId="1" applyNumberFormat="1" applyFont="1" applyProtection="1"/>
    <xf numFmtId="0" fontId="0" fillId="8" borderId="26" xfId="0" applyFill="1" applyBorder="1"/>
    <xf numFmtId="0" fontId="0" fillId="8" borderId="27" xfId="0" applyFill="1" applyBorder="1"/>
    <xf numFmtId="0" fontId="0" fillId="8" borderId="28" xfId="0" applyFill="1" applyBorder="1"/>
    <xf numFmtId="0" fontId="14" fillId="0" borderId="0" xfId="0" applyFont="1"/>
    <xf numFmtId="0" fontId="7" fillId="8" borderId="14" xfId="0" quotePrefix="1" applyFont="1" applyFill="1" applyBorder="1" applyAlignment="1">
      <alignment horizontal="left"/>
    </xf>
    <xf numFmtId="0" fontId="14" fillId="8" borderId="11" xfId="0" applyFont="1" applyFill="1" applyBorder="1"/>
    <xf numFmtId="0" fontId="14" fillId="8" borderId="0" xfId="0" applyFont="1" applyFill="1"/>
    <xf numFmtId="0" fontId="0" fillId="8" borderId="0" xfId="0" applyFill="1" applyAlignment="1">
      <alignment horizontal="center"/>
    </xf>
    <xf numFmtId="0" fontId="17" fillId="8" borderId="0" xfId="0" applyFont="1" applyFill="1" applyAlignment="1">
      <alignment wrapText="1"/>
    </xf>
    <xf numFmtId="0" fontId="17" fillId="8" borderId="0" xfId="0" applyFont="1" applyFill="1"/>
    <xf numFmtId="0" fontId="17" fillId="8" borderId="15" xfId="0" applyFont="1" applyFill="1" applyBorder="1"/>
    <xf numFmtId="0" fontId="20" fillId="8" borderId="0" xfId="0" applyFont="1" applyFill="1" applyAlignment="1">
      <alignment horizontal="center" vertical="center"/>
    </xf>
    <xf numFmtId="0" fontId="0" fillId="12" borderId="23" xfId="0" applyFill="1" applyBorder="1" applyAlignment="1">
      <alignment horizontal="center" vertical="center" wrapText="1"/>
    </xf>
    <xf numFmtId="6" fontId="0" fillId="12" borderId="23" xfId="0" applyNumberFormat="1" applyFill="1" applyBorder="1" applyAlignment="1">
      <alignment horizontal="center" vertical="center" wrapText="1"/>
    </xf>
    <xf numFmtId="0" fontId="7" fillId="8" borderId="0" xfId="0" applyFont="1" applyFill="1"/>
    <xf numFmtId="165" fontId="0" fillId="10" borderId="0" xfId="0" applyNumberFormat="1" applyFill="1"/>
    <xf numFmtId="0" fontId="0" fillId="12" borderId="0" xfId="0" applyFill="1"/>
    <xf numFmtId="1" fontId="0" fillId="10" borderId="0" xfId="0" applyNumberFormat="1" applyFill="1"/>
    <xf numFmtId="0" fontId="0" fillId="12" borderId="0" xfId="0" applyFill="1" applyAlignment="1">
      <alignment horizontal="center"/>
    </xf>
    <xf numFmtId="0" fontId="0" fillId="12" borderId="0" xfId="0" applyFill="1" applyAlignment="1">
      <alignment horizontal="center" wrapText="1"/>
    </xf>
    <xf numFmtId="165" fontId="0" fillId="12" borderId="23" xfId="0" applyNumberFormat="1" applyFill="1" applyBorder="1" applyAlignment="1">
      <alignment horizontal="center"/>
    </xf>
    <xf numFmtId="165" fontId="0" fillId="12" borderId="24" xfId="0" applyNumberFormat="1" applyFill="1" applyBorder="1" applyAlignment="1">
      <alignment horizontal="center"/>
    </xf>
    <xf numFmtId="0" fontId="21" fillId="8" borderId="0" xfId="0" applyFont="1" applyFill="1" applyAlignment="1">
      <alignment vertical="center" wrapText="1"/>
    </xf>
    <xf numFmtId="0" fontId="21" fillId="8" borderId="0" xfId="0" applyFont="1" applyFill="1" applyAlignment="1">
      <alignment horizontal="center" vertical="center" wrapText="1"/>
    </xf>
    <xf numFmtId="0" fontId="7" fillId="7" borderId="23"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10" borderId="23" xfId="0" applyFont="1" applyFill="1" applyBorder="1" applyAlignment="1">
      <alignment horizontal="center" vertical="center" wrapText="1"/>
    </xf>
    <xf numFmtId="0" fontId="7" fillId="6" borderId="23" xfId="0" applyFont="1" applyFill="1" applyBorder="1" applyAlignment="1">
      <alignment horizontal="center" vertical="center" wrapText="1"/>
    </xf>
    <xf numFmtId="0" fontId="7" fillId="11" borderId="23" xfId="0" applyFont="1" applyFill="1" applyBorder="1" applyAlignment="1">
      <alignment horizontal="center" vertical="center" wrapText="1"/>
    </xf>
    <xf numFmtId="0" fontId="7" fillId="13" borderId="23" xfId="0" applyFont="1" applyFill="1" applyBorder="1" applyAlignment="1">
      <alignment horizontal="center" vertical="center" wrapText="1"/>
    </xf>
    <xf numFmtId="0" fontId="7" fillId="9" borderId="24" xfId="0" applyFont="1" applyFill="1" applyBorder="1" applyAlignment="1">
      <alignment horizontal="center" vertical="center" wrapText="1"/>
    </xf>
    <xf numFmtId="0" fontId="22" fillId="8" borderId="0" xfId="0" applyFont="1" applyFill="1" applyAlignment="1">
      <alignment horizontal="center" vertical="center" wrapText="1"/>
    </xf>
    <xf numFmtId="0" fontId="7" fillId="0" borderId="0" xfId="0" applyFont="1"/>
    <xf numFmtId="0" fontId="23" fillId="8" borderId="0" xfId="0" applyFont="1" applyFill="1" applyAlignment="1">
      <alignment horizontal="left" vertical="center" wrapText="1"/>
    </xf>
    <xf numFmtId="0" fontId="7" fillId="8" borderId="13" xfId="0" applyFont="1" applyFill="1" applyBorder="1"/>
    <xf numFmtId="0" fontId="2" fillId="8" borderId="22" xfId="0" applyFont="1" applyFill="1" applyBorder="1" applyAlignment="1">
      <alignment horizontal="left"/>
    </xf>
    <xf numFmtId="0" fontId="2" fillId="8" borderId="23" xfId="0" applyFont="1" applyFill="1" applyBorder="1" applyAlignment="1">
      <alignment horizontal="left"/>
    </xf>
    <xf numFmtId="0" fontId="2" fillId="8" borderId="24" xfId="0" applyFont="1" applyFill="1" applyBorder="1" applyAlignment="1">
      <alignment horizontal="left"/>
    </xf>
    <xf numFmtId="0" fontId="25" fillId="2" borderId="2" xfId="0" applyFont="1" applyFill="1" applyBorder="1" applyAlignment="1" applyProtection="1">
      <alignment horizontal="left" vertical="center" wrapText="1"/>
      <protection locked="0"/>
    </xf>
    <xf numFmtId="0" fontId="25" fillId="8" borderId="0" xfId="0" applyFont="1" applyFill="1" applyAlignment="1">
      <alignment horizontal="left" vertical="center" wrapText="1"/>
    </xf>
    <xf numFmtId="0" fontId="7" fillId="0" borderId="0" xfId="0" applyFont="1" applyAlignment="1">
      <alignment horizontal="left" vertical="top" wrapText="1"/>
    </xf>
    <xf numFmtId="0" fontId="3" fillId="6" borderId="2" xfId="2" applyFill="1" applyBorder="1" applyAlignment="1" applyProtection="1">
      <alignment horizontal="left" vertical="center" wrapText="1"/>
    </xf>
    <xf numFmtId="0" fontId="14" fillId="8" borderId="27" xfId="0" applyFont="1" applyFill="1" applyBorder="1"/>
    <xf numFmtId="164" fontId="7" fillId="8" borderId="14" xfId="0" applyNumberFormat="1" applyFont="1" applyFill="1" applyBorder="1"/>
    <xf numFmtId="0" fontId="7" fillId="8" borderId="0" xfId="0" quotePrefix="1" applyFont="1" applyFill="1" applyAlignment="1">
      <alignment horizontal="left"/>
    </xf>
    <xf numFmtId="0" fontId="11" fillId="8" borderId="0" xfId="0" applyFont="1" applyFill="1"/>
    <xf numFmtId="0" fontId="0" fillId="8" borderId="0" xfId="0" applyFill="1" applyAlignment="1">
      <alignment vertical="top" wrapText="1"/>
    </xf>
    <xf numFmtId="0" fontId="0" fillId="8" borderId="23" xfId="0" applyFill="1" applyBorder="1" applyAlignment="1">
      <alignment vertical="center"/>
    </xf>
    <xf numFmtId="0" fontId="0" fillId="8" borderId="23" xfId="0" applyFill="1" applyBorder="1" applyAlignment="1">
      <alignment wrapText="1"/>
    </xf>
    <xf numFmtId="0" fontId="0" fillId="8" borderId="23" xfId="0" applyFill="1" applyBorder="1"/>
    <xf numFmtId="0" fontId="0" fillId="8" borderId="23" xfId="0" applyFill="1" applyBorder="1" applyAlignment="1">
      <alignment vertical="center" wrapText="1"/>
    </xf>
    <xf numFmtId="0" fontId="0" fillId="8" borderId="0" xfId="0" applyFill="1" applyAlignment="1">
      <alignment vertical="center"/>
    </xf>
    <xf numFmtId="0" fontId="0" fillId="8" borderId="17" xfId="0" applyFill="1" applyBorder="1" applyAlignment="1">
      <alignment vertical="center"/>
    </xf>
    <xf numFmtId="0" fontId="0" fillId="8" borderId="17" xfId="0" applyFill="1" applyBorder="1" applyAlignment="1">
      <alignment wrapText="1"/>
    </xf>
    <xf numFmtId="6" fontId="0" fillId="8" borderId="17" xfId="0" applyNumberFormat="1" applyFill="1" applyBorder="1"/>
    <xf numFmtId="0" fontId="0" fillId="8" borderId="17" xfId="0" applyFill="1" applyBorder="1"/>
    <xf numFmtId="0" fontId="3" fillId="6" borderId="1" xfId="2" applyFill="1" applyBorder="1" applyAlignment="1" applyProtection="1"/>
    <xf numFmtId="0" fontId="3" fillId="6" borderId="0" xfId="2" applyFill="1" applyBorder="1" applyAlignment="1" applyProtection="1"/>
    <xf numFmtId="0" fontId="0" fillId="8" borderId="0" xfId="0" applyFill="1" applyAlignment="1">
      <alignment horizontal="left" vertical="center" wrapText="1"/>
    </xf>
    <xf numFmtId="0" fontId="0" fillId="6" borderId="0" xfId="0" applyFill="1" applyAlignment="1">
      <alignment horizontal="center" wrapText="1"/>
    </xf>
    <xf numFmtId="0" fontId="23" fillId="0" borderId="0" xfId="0" applyFont="1" applyAlignment="1">
      <alignment horizontal="left" vertical="top" wrapText="1"/>
    </xf>
    <xf numFmtId="0" fontId="7" fillId="8" borderId="22" xfId="0" applyFont="1" applyFill="1" applyBorder="1" applyAlignment="1">
      <alignment horizontal="center" vertical="center" wrapText="1"/>
    </xf>
    <xf numFmtId="0" fontId="7" fillId="8" borderId="23" xfId="0" applyFont="1" applyFill="1" applyBorder="1" applyAlignment="1">
      <alignment horizontal="center" vertical="center" wrapText="1"/>
    </xf>
    <xf numFmtId="0" fontId="11" fillId="9" borderId="22" xfId="0" applyFont="1" applyFill="1" applyBorder="1" applyAlignment="1">
      <alignment horizontal="center" vertical="center" wrapText="1"/>
    </xf>
    <xf numFmtId="0" fontId="11" fillId="9" borderId="23" xfId="0" applyFont="1" applyFill="1" applyBorder="1" applyAlignment="1">
      <alignment horizontal="center" vertical="center" wrapText="1"/>
    </xf>
    <xf numFmtId="0" fontId="11" fillId="9" borderId="24" xfId="0" applyFont="1" applyFill="1" applyBorder="1" applyAlignment="1">
      <alignment horizontal="center" vertical="center" wrapText="1"/>
    </xf>
    <xf numFmtId="0" fontId="0" fillId="0" borderId="16" xfId="0" applyBorder="1" applyAlignment="1" applyProtection="1">
      <alignment horizontal="center"/>
      <protection locked="0"/>
    </xf>
    <xf numFmtId="0" fontId="0" fillId="0" borderId="17" xfId="0" applyBorder="1" applyAlignment="1" applyProtection="1">
      <alignment horizontal="center"/>
      <protection locked="0"/>
    </xf>
    <xf numFmtId="0" fontId="0" fillId="0" borderId="18" xfId="0" applyBorder="1" applyAlignment="1" applyProtection="1">
      <alignment horizontal="center"/>
      <protection locked="0"/>
    </xf>
    <xf numFmtId="0" fontId="0" fillId="0" borderId="25" xfId="0" applyBorder="1" applyAlignment="1" applyProtection="1">
      <alignment horizontal="center"/>
      <protection locked="0"/>
    </xf>
    <xf numFmtId="0" fontId="0" fillId="0" borderId="0" xfId="0" applyAlignment="1" applyProtection="1">
      <alignment horizontal="center"/>
      <protection locked="0"/>
    </xf>
    <xf numFmtId="0" fontId="0" fillId="0" borderId="1" xfId="0" applyBorder="1" applyAlignment="1" applyProtection="1">
      <alignment horizontal="center"/>
      <protection locked="0"/>
    </xf>
    <xf numFmtId="0" fontId="0" fillId="0" borderId="19"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21" xfId="0" applyBorder="1" applyAlignment="1" applyProtection="1">
      <alignment horizontal="center"/>
      <protection locked="0"/>
    </xf>
    <xf numFmtId="0" fontId="2" fillId="8" borderId="22" xfId="0" applyFont="1" applyFill="1" applyBorder="1" applyAlignment="1">
      <alignment horizontal="left"/>
    </xf>
    <xf numFmtId="0" fontId="2" fillId="8" borderId="23" xfId="0" applyFont="1" applyFill="1" applyBorder="1" applyAlignment="1">
      <alignment horizontal="left"/>
    </xf>
    <xf numFmtId="0" fontId="2" fillId="8" borderId="24" xfId="0" applyFont="1" applyFill="1" applyBorder="1" applyAlignment="1">
      <alignment horizontal="left"/>
    </xf>
    <xf numFmtId="0" fontId="2" fillId="8" borderId="0" xfId="0" applyFont="1" applyFill="1" applyAlignment="1">
      <alignment horizontal="left"/>
    </xf>
    <xf numFmtId="0" fontId="7" fillId="0" borderId="0" xfId="0" applyFont="1" applyAlignment="1">
      <alignment horizontal="left" vertical="top" wrapText="1"/>
    </xf>
    <xf numFmtId="0" fontId="0" fillId="8" borderId="0" xfId="0" applyFill="1" applyAlignment="1">
      <alignment horizontal="right"/>
    </xf>
    <xf numFmtId="0" fontId="14" fillId="8" borderId="0" xfId="0" applyFont="1" applyFill="1" applyAlignment="1">
      <alignment horizontal="center"/>
    </xf>
    <xf numFmtId="0" fontId="24" fillId="9" borderId="16" xfId="0" applyFont="1" applyFill="1" applyBorder="1" applyAlignment="1">
      <alignment horizontal="center" vertical="center" wrapText="1"/>
    </xf>
    <xf numFmtId="0" fontId="24" fillId="9" borderId="17" xfId="0" applyFont="1" applyFill="1" applyBorder="1" applyAlignment="1">
      <alignment horizontal="center" vertical="center" wrapText="1"/>
    </xf>
    <xf numFmtId="0" fontId="24" fillId="9" borderId="19" xfId="0" applyFont="1" applyFill="1" applyBorder="1" applyAlignment="1">
      <alignment horizontal="center" vertical="center" wrapText="1"/>
    </xf>
    <xf numFmtId="0" fontId="24" fillId="9" borderId="20" xfId="0" applyFont="1" applyFill="1" applyBorder="1" applyAlignment="1">
      <alignment horizontal="center" vertical="center" wrapText="1"/>
    </xf>
    <xf numFmtId="0" fontId="2" fillId="8" borderId="0" xfId="0" applyFont="1" applyFill="1" applyAlignment="1">
      <alignment horizontal="center" wrapText="1"/>
    </xf>
    <xf numFmtId="0" fontId="7" fillId="8" borderId="0" xfId="0" applyFont="1" applyFill="1" applyAlignment="1">
      <alignment horizontal="center" wrapText="1"/>
    </xf>
    <xf numFmtId="0" fontId="11" fillId="9" borderId="16" xfId="0" applyFont="1" applyFill="1" applyBorder="1" applyAlignment="1">
      <alignment horizontal="center" vertical="center" wrapText="1"/>
    </xf>
    <xf numFmtId="0" fontId="11" fillId="9" borderId="17" xfId="0" applyFont="1" applyFill="1" applyBorder="1" applyAlignment="1">
      <alignment horizontal="center" vertical="center" wrapText="1"/>
    </xf>
    <xf numFmtId="0" fontId="11" fillId="9" borderId="18" xfId="0" applyFont="1" applyFill="1" applyBorder="1" applyAlignment="1">
      <alignment horizontal="center" vertical="center" wrapText="1"/>
    </xf>
    <xf numFmtId="0" fontId="11" fillId="9" borderId="25" xfId="0" applyFont="1" applyFill="1" applyBorder="1" applyAlignment="1">
      <alignment horizontal="center" vertical="center" wrapText="1"/>
    </xf>
    <xf numFmtId="0" fontId="11" fillId="9" borderId="0" xfId="0" applyFont="1" applyFill="1" applyAlignment="1">
      <alignment horizontal="center" vertical="center" wrapText="1"/>
    </xf>
    <xf numFmtId="0" fontId="11" fillId="9" borderId="1" xfId="0" applyFont="1" applyFill="1" applyBorder="1" applyAlignment="1">
      <alignment horizontal="center" vertical="center" wrapText="1"/>
    </xf>
    <xf numFmtId="0" fontId="11" fillId="9" borderId="19" xfId="0" applyFont="1" applyFill="1" applyBorder="1" applyAlignment="1">
      <alignment horizontal="center" vertical="center" wrapText="1"/>
    </xf>
    <xf numFmtId="0" fontId="11" fillId="9" borderId="20" xfId="0" applyFont="1" applyFill="1" applyBorder="1" applyAlignment="1">
      <alignment horizontal="center" vertical="center" wrapText="1"/>
    </xf>
    <xf numFmtId="0" fontId="11" fillId="9" borderId="21" xfId="0" applyFont="1" applyFill="1" applyBorder="1" applyAlignment="1">
      <alignment horizontal="center" vertical="center" wrapText="1"/>
    </xf>
    <xf numFmtId="0" fontId="20" fillId="9" borderId="2" xfId="0" applyFont="1" applyFill="1" applyBorder="1" applyAlignment="1">
      <alignment horizontal="left" vertical="center"/>
    </xf>
    <xf numFmtId="0" fontId="14" fillId="0" borderId="2" xfId="0" applyFont="1" applyBorder="1" applyAlignment="1" applyProtection="1">
      <alignment horizontal="center" vertical="center"/>
      <protection locked="0"/>
    </xf>
    <xf numFmtId="0" fontId="0" fillId="12" borderId="20" xfId="0" applyFill="1" applyBorder="1" applyAlignment="1">
      <alignment horizontal="center" vertical="center" wrapText="1"/>
    </xf>
    <xf numFmtId="0" fontId="0" fillId="8" borderId="0" xfId="0" applyFill="1" applyAlignment="1">
      <alignment horizontal="center"/>
    </xf>
    <xf numFmtId="0" fontId="7" fillId="0" borderId="22" xfId="0" applyFont="1" applyBorder="1" applyAlignment="1" applyProtection="1">
      <alignment horizontal="center" vertical="center"/>
      <protection locked="0"/>
    </xf>
    <xf numFmtId="0" fontId="7" fillId="0" borderId="24" xfId="0" applyFont="1" applyBorder="1" applyAlignment="1" applyProtection="1">
      <alignment horizontal="center" vertical="center"/>
      <protection locked="0"/>
    </xf>
    <xf numFmtId="0" fontId="20" fillId="9" borderId="22" xfId="0" applyFont="1" applyFill="1" applyBorder="1" applyAlignment="1">
      <alignment horizontal="left" vertical="center"/>
    </xf>
    <xf numFmtId="0" fontId="20" fillId="9" borderId="24" xfId="0" applyFont="1" applyFill="1" applyBorder="1" applyAlignment="1">
      <alignment horizontal="left" vertical="center"/>
    </xf>
    <xf numFmtId="0" fontId="14" fillId="0" borderId="22" xfId="0" applyFont="1" applyBorder="1" applyAlignment="1" applyProtection="1">
      <alignment vertical="center"/>
      <protection locked="0"/>
    </xf>
    <xf numFmtId="0" fontId="14" fillId="0" borderId="23" xfId="0" applyFont="1" applyBorder="1" applyAlignment="1" applyProtection="1">
      <alignment vertical="center"/>
      <protection locked="0"/>
    </xf>
    <xf numFmtId="0" fontId="14" fillId="0" borderId="24" xfId="0" applyFont="1" applyBorder="1" applyAlignment="1" applyProtection="1">
      <alignment vertical="center"/>
      <protection locked="0"/>
    </xf>
    <xf numFmtId="0" fontId="0" fillId="8" borderId="17" xfId="0" applyFill="1" applyBorder="1" applyAlignment="1">
      <alignment horizontal="center"/>
    </xf>
    <xf numFmtId="0" fontId="0" fillId="10" borderId="0" xfId="0" applyFill="1" applyAlignment="1">
      <alignment horizontal="center"/>
    </xf>
    <xf numFmtId="0" fontId="15" fillId="8" borderId="0" xfId="0" applyFont="1" applyFill="1" applyAlignment="1">
      <alignment horizontal="center" vertical="center" wrapText="1"/>
    </xf>
    <xf numFmtId="0" fontId="16" fillId="8" borderId="0" xfId="0" applyFont="1" applyFill="1" applyAlignment="1">
      <alignment horizontal="center" vertical="center" wrapText="1"/>
    </xf>
    <xf numFmtId="0" fontId="18" fillId="9" borderId="22" xfId="0" applyFont="1" applyFill="1" applyBorder="1" applyAlignment="1">
      <alignment horizontal="left" vertical="center"/>
    </xf>
    <xf numFmtId="0" fontId="18" fillId="9" borderId="24" xfId="0" applyFont="1" applyFill="1" applyBorder="1" applyAlignment="1">
      <alignment horizontal="left" vertical="center"/>
    </xf>
    <xf numFmtId="0" fontId="19" fillId="0" borderId="22" xfId="0" applyFont="1" applyBorder="1" applyAlignment="1" applyProtection="1">
      <alignment vertical="center" wrapText="1"/>
      <protection locked="0"/>
    </xf>
    <xf numFmtId="0" fontId="19" fillId="0" borderId="23" xfId="0" applyFont="1" applyBorder="1" applyAlignment="1" applyProtection="1">
      <alignment vertical="center" wrapText="1"/>
      <protection locked="0"/>
    </xf>
    <xf numFmtId="0" fontId="19" fillId="0" borderId="24" xfId="0" applyFont="1" applyBorder="1" applyAlignment="1" applyProtection="1">
      <alignment vertical="center" wrapText="1"/>
      <protection locked="0"/>
    </xf>
    <xf numFmtId="0" fontId="18" fillId="9" borderId="22" xfId="0" applyFont="1" applyFill="1" applyBorder="1" applyAlignment="1">
      <alignment horizontal="center" vertical="center" wrapText="1"/>
    </xf>
    <xf numFmtId="0" fontId="18" fillId="9" borderId="23" xfId="0" applyFont="1" applyFill="1" applyBorder="1" applyAlignment="1">
      <alignment horizontal="center" vertical="center" wrapText="1"/>
    </xf>
    <xf numFmtId="0" fontId="8" fillId="9" borderId="9" xfId="0" applyFont="1" applyFill="1" applyBorder="1" applyAlignment="1">
      <alignment horizontal="center"/>
    </xf>
    <xf numFmtId="0" fontId="8" fillId="9" borderId="10" xfId="0" applyFont="1" applyFill="1" applyBorder="1" applyAlignment="1">
      <alignment horizontal="center"/>
    </xf>
    <xf numFmtId="0" fontId="8" fillId="9" borderId="14" xfId="0" applyFont="1" applyFill="1" applyBorder="1" applyAlignment="1">
      <alignment horizontal="center"/>
    </xf>
    <xf numFmtId="0" fontId="9" fillId="10" borderId="16" xfId="0" applyFont="1" applyFill="1" applyBorder="1" applyAlignment="1">
      <alignment horizontal="right" vertical="center"/>
    </xf>
    <xf numFmtId="0" fontId="9" fillId="10" borderId="17" xfId="0" applyFont="1" applyFill="1" applyBorder="1" applyAlignment="1">
      <alignment horizontal="right" vertical="center"/>
    </xf>
    <xf numFmtId="0" fontId="9" fillId="10" borderId="19" xfId="0" applyFont="1" applyFill="1" applyBorder="1" applyAlignment="1">
      <alignment horizontal="right" vertical="center"/>
    </xf>
    <xf numFmtId="0" fontId="9" fillId="10" borderId="20" xfId="0" applyFont="1" applyFill="1" applyBorder="1" applyAlignment="1">
      <alignment horizontal="right" vertical="center"/>
    </xf>
    <xf numFmtId="0" fontId="10" fillId="9" borderId="2" xfId="0" applyFont="1" applyFill="1" applyBorder="1" applyAlignment="1">
      <alignment horizontal="center" vertical="center"/>
    </xf>
  </cellXfs>
  <cellStyles count="3">
    <cellStyle name="Currency" xfId="1" builtinId="4"/>
    <cellStyle name="Hyperlink 2" xfId="2" xr:uid="{94A7970E-ED28-42B2-8F52-C31A23B8EEFE}"/>
    <cellStyle name="Normal" xfId="0" builtinId="0"/>
  </cellStyles>
  <dxfs count="11">
    <dxf>
      <fill>
        <patternFill>
          <bgColor theme="4" tint="0.59996337778862885"/>
        </patternFill>
      </fill>
    </dxf>
    <dxf>
      <fill>
        <patternFill>
          <bgColor theme="0" tint="-0.24994659260841701"/>
        </patternFill>
      </fill>
    </dxf>
    <dxf>
      <fill>
        <patternFill>
          <bgColor theme="0" tint="-0.24994659260841701"/>
        </patternFill>
      </fill>
    </dxf>
    <dxf>
      <font>
        <color auto="1"/>
      </font>
      <fill>
        <patternFill>
          <bgColor rgb="FFFFFF00"/>
        </patternFill>
      </fill>
    </dxf>
    <dxf>
      <fill>
        <patternFill>
          <bgColor theme="0" tint="-0.24994659260841701"/>
        </patternFill>
      </fill>
    </dxf>
    <dxf>
      <fill>
        <patternFill>
          <bgColor theme="0" tint="-0.24994659260841701"/>
        </patternFill>
      </fill>
    </dxf>
    <dxf>
      <font>
        <color auto="1"/>
      </font>
      <fill>
        <patternFill>
          <bgColor rgb="FFFFFF00"/>
        </patternFill>
      </fill>
    </dxf>
    <dxf>
      <fill>
        <patternFill>
          <bgColor theme="0" tint="-0.24994659260841701"/>
        </patternFill>
      </fill>
    </dxf>
    <dxf>
      <fill>
        <patternFill>
          <bgColor theme="0" tint="-0.34998626667073579"/>
        </patternFill>
      </fill>
    </dxf>
    <dxf>
      <fill>
        <patternFill>
          <bgColor theme="0" tint="-0.24994659260841701"/>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635000</xdr:colOff>
      <xdr:row>15</xdr:row>
      <xdr:rowOff>116417</xdr:rowOff>
    </xdr:from>
    <xdr:to>
      <xdr:col>4</xdr:col>
      <xdr:colOff>4971792</xdr:colOff>
      <xdr:row>39</xdr:row>
      <xdr:rowOff>140278</xdr:rowOff>
    </xdr:to>
    <xdr:sp macro="" textlink="">
      <xdr:nvSpPr>
        <xdr:cNvPr id="2" name="TextBox 1">
          <a:extLst>
            <a:ext uri="{FF2B5EF4-FFF2-40B4-BE49-F238E27FC236}">
              <a16:creationId xmlns:a16="http://schemas.microsoft.com/office/drawing/2014/main" id="{601188B1-2161-44FE-9BD7-165FF62A89E1}"/>
            </a:ext>
          </a:extLst>
        </xdr:cNvPr>
        <xdr:cNvSpPr txBox="1"/>
      </xdr:nvSpPr>
      <xdr:spPr>
        <a:xfrm>
          <a:off x="1244600" y="5888567"/>
          <a:ext cx="10137517" cy="45958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t>Information about Operator Competence  (from Regulatory Guidance Note no.5, Operator Competence - see links above)</a:t>
          </a:r>
        </a:p>
        <a:p>
          <a:endParaRPr lang="en-GB" sz="1100"/>
        </a:p>
        <a:p>
          <a:r>
            <a:rPr lang="en-GB" sz="1100"/>
            <a:t>Technical Competence</a:t>
          </a:r>
          <a:r>
            <a:rPr lang="en-GB" sz="1100" baseline="0"/>
            <a:t> is a requirement for:</a:t>
          </a:r>
        </a:p>
        <a:p>
          <a:endParaRPr lang="en-GB" sz="1100" baseline="0"/>
        </a:p>
        <a:p>
          <a:r>
            <a:rPr lang="en-GB" sz="1100" baseline="0"/>
            <a:t>a) Waste operations not carried out at an installation or by means of Part B mobile plant, or</a:t>
          </a:r>
        </a:p>
        <a:p>
          <a:r>
            <a:rPr lang="en-GB" sz="1100" baseline="0"/>
            <a:t>b) a "specified waste management activity"</a:t>
          </a:r>
        </a:p>
        <a:p>
          <a:endParaRPr lang="en-GB" sz="1100" baseline="0"/>
        </a:p>
        <a:p>
          <a:r>
            <a:rPr lang="en-GB" sz="1100" baseline="0"/>
            <a:t>where a "specified waste management activity" means one of the following:</a:t>
          </a:r>
        </a:p>
        <a:p>
          <a:r>
            <a:rPr lang="en-GB" sz="1100" baseline="0"/>
            <a:t>	a) disposal of waste in a landfill (Section 5.2 of Part 2 of Schedule 1 of the Environmental Permitting Regulations)</a:t>
          </a:r>
        </a:p>
        <a:p>
          <a:r>
            <a:rPr lang="en-GB" sz="1100" baseline="0"/>
            <a:t>	b) the disposal of hazardous waste (other than by incineration or landfill) in a facility with a capacity of more than 10 Tonnes per day</a:t>
          </a:r>
        </a:p>
        <a:p>
          <a:r>
            <a:rPr lang="en-GB" sz="1100" baseline="0"/>
            <a:t>	c) the recovery of hazardous waste falling within sub-paragraph (i) to (v), (viii) or (x) of paragraph (a) of Part A(1) of Section 5.3 of Part 2 of Schedule 1</a:t>
          </a:r>
        </a:p>
        <a:p>
          <a:r>
            <a:rPr lang="en-GB" sz="1100" baseline="0"/>
            <a:t>	d) the disposal of non-hazardous waste falling within paragraph (a) of Part A(1) of Section 5.4 of Part 2 of Schedule 1</a:t>
          </a:r>
        </a:p>
        <a:p>
          <a:r>
            <a:rPr lang="en-GB" sz="1100" baseline="0"/>
            <a:t>	e) the recovery or a mix of recovery and disposal of non-hazardous waste falling within paragraph (b) of Part A(1) of Section 5.4 of Part 2 of Schedule 1</a:t>
          </a:r>
        </a:p>
        <a:p>
          <a:r>
            <a:rPr lang="en-GB" sz="1100" baseline="0"/>
            <a:t>	f) temporary or underground storage of hazardous waste falling within Part A(1) of Section 5.6 of Part 2 of Schedule 1</a:t>
          </a:r>
          <a:endParaRPr lang="en-GB" sz="1100"/>
        </a:p>
        <a:p>
          <a:endParaRPr lang="en-GB" sz="1100"/>
        </a:p>
        <a:p>
          <a:r>
            <a:rPr lang="en-GB" sz="1100"/>
            <a:t>But:</a:t>
          </a:r>
          <a:endParaRPr lang="en-GB" sz="1100" baseline="0"/>
        </a:p>
        <a:p>
          <a:endParaRPr lang="en-GB" sz="1100" baseline="0"/>
        </a:p>
        <a:p>
          <a:r>
            <a:rPr lang="en-GB" sz="1100" baseline="0"/>
            <a:t>An activity falling within sub-paragraph 4 (list above) is NOT a specificed waste management activity if..</a:t>
          </a:r>
        </a:p>
        <a:p>
          <a:endParaRPr lang="en-GB" sz="1100" baseline="0"/>
        </a:p>
        <a:p>
          <a:r>
            <a:rPr lang="en-GB" sz="1100" baseline="0"/>
            <a:t>a) it is carried on at the same installation as a Part A(1) activity not mentioned in sub-paragraph 4; and </a:t>
          </a:r>
        </a:p>
        <a:p>
          <a:r>
            <a:rPr lang="en-GB" sz="1100" baseline="0"/>
            <a:t>b) it is not the primary purpose for operating the installation</a:t>
          </a:r>
        </a:p>
        <a:p>
          <a:endParaRPr lang="en-GB" sz="1100" baseline="0"/>
        </a:p>
        <a:p>
          <a:r>
            <a:rPr lang="en-GB" sz="1100" baseline="0"/>
            <a:t>So, TCM only applies for those activities if they're the primary one on the installation.   </a:t>
          </a:r>
        </a:p>
        <a:p>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995539</xdr:colOff>
      <xdr:row>2</xdr:row>
      <xdr:rowOff>172861</xdr:rowOff>
    </xdr:from>
    <xdr:to>
      <xdr:col>13</xdr:col>
      <xdr:colOff>706</xdr:colOff>
      <xdr:row>7</xdr:row>
      <xdr:rowOff>111125</xdr:rowOff>
    </xdr:to>
    <xdr:pic>
      <xdr:nvPicPr>
        <xdr:cNvPr id="2" name="Picture 3" descr="Natural Resources Wales logo">
          <a:extLst>
            <a:ext uri="{FF2B5EF4-FFF2-40B4-BE49-F238E27FC236}">
              <a16:creationId xmlns:a16="http://schemas.microsoft.com/office/drawing/2014/main" id="{5DB8A078-497A-42B6-9CA9-FDD297CD54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06064" y="563386"/>
          <a:ext cx="1300692" cy="900289"/>
        </a:xfrm>
        <a:prstGeom prst="rect">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161925</xdr:colOff>
      <xdr:row>102</xdr:row>
      <xdr:rowOff>76200</xdr:rowOff>
    </xdr:from>
    <xdr:to>
      <xdr:col>22</xdr:col>
      <xdr:colOff>55524</xdr:colOff>
      <xdr:row>118</xdr:row>
      <xdr:rowOff>22226</xdr:rowOff>
    </xdr:to>
    <xdr:pic>
      <xdr:nvPicPr>
        <xdr:cNvPr id="2" name="Picture 1">
          <a:extLst>
            <a:ext uri="{FF2B5EF4-FFF2-40B4-BE49-F238E27FC236}">
              <a16:creationId xmlns:a16="http://schemas.microsoft.com/office/drawing/2014/main" id="{EAE6E0AD-8BD7-4098-8ED3-1D0A7AF9263B}"/>
            </a:ext>
          </a:extLst>
        </xdr:cNvPr>
        <xdr:cNvPicPr>
          <a:picLocks noChangeAspect="1"/>
        </xdr:cNvPicPr>
      </xdr:nvPicPr>
      <xdr:blipFill rotWithShape="1">
        <a:blip xmlns:r="http://schemas.openxmlformats.org/officeDocument/2006/relationships" r:embed="rId1"/>
        <a:srcRect l="30312" t="19664" b="38273"/>
        <a:stretch/>
      </xdr:blipFill>
      <xdr:spPr>
        <a:xfrm>
          <a:off x="8791575" y="20754975"/>
          <a:ext cx="9066174" cy="3082926"/>
        </a:xfrm>
        <a:prstGeom prst="rect">
          <a:avLst/>
        </a:prstGeom>
      </xdr:spPr>
    </xdr:pic>
    <xdr:clientData/>
  </xdr:twoCellAnchor>
  <xdr:twoCellAnchor>
    <xdr:from>
      <xdr:col>12</xdr:col>
      <xdr:colOff>114300</xdr:colOff>
      <xdr:row>121</xdr:row>
      <xdr:rowOff>57150</xdr:rowOff>
    </xdr:from>
    <xdr:to>
      <xdr:col>21</xdr:col>
      <xdr:colOff>190500</xdr:colOff>
      <xdr:row>133</xdr:row>
      <xdr:rowOff>76200</xdr:rowOff>
    </xdr:to>
    <xdr:sp macro="" textlink="">
      <xdr:nvSpPr>
        <xdr:cNvPr id="3" name="TextBox 2">
          <a:extLst>
            <a:ext uri="{FF2B5EF4-FFF2-40B4-BE49-F238E27FC236}">
              <a16:creationId xmlns:a16="http://schemas.microsoft.com/office/drawing/2014/main" id="{1E08F479-09F3-42E0-89EC-CE604F0C896F}"/>
            </a:ext>
          </a:extLst>
        </xdr:cNvPr>
        <xdr:cNvSpPr txBox="1"/>
      </xdr:nvSpPr>
      <xdr:spPr>
        <a:xfrm>
          <a:off x="9353550" y="24431625"/>
          <a:ext cx="7200900" cy="2305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But -- see</a:t>
          </a:r>
          <a:r>
            <a:rPr lang="en-GB" sz="1100" baseline="0"/>
            <a:t> also paragraph 5 </a:t>
          </a:r>
        </a:p>
        <a:p>
          <a:endParaRPr lang="en-GB" sz="1100" baseline="0"/>
        </a:p>
        <a:p>
          <a:r>
            <a:rPr lang="en-GB" sz="1100" baseline="0"/>
            <a:t>An activity falling within sub-paragraph 4 (list above) is NOT a specificed waste management activity if..</a:t>
          </a:r>
        </a:p>
        <a:p>
          <a:endParaRPr lang="en-GB" sz="1100" baseline="0"/>
        </a:p>
        <a:p>
          <a:r>
            <a:rPr lang="en-GB" sz="1100" baseline="0"/>
            <a:t>a) it is carried on at the same installation as a Part A(1) activity not mentioned in sub-paragraph 4; and </a:t>
          </a:r>
        </a:p>
        <a:p>
          <a:r>
            <a:rPr lang="en-GB" sz="1100" baseline="0"/>
            <a:t>b) it is not the primary purpose for operating the installation</a:t>
          </a:r>
        </a:p>
        <a:p>
          <a:endParaRPr lang="en-GB" sz="1100" baseline="0"/>
        </a:p>
        <a:p>
          <a:r>
            <a:rPr lang="en-GB" sz="1100" baseline="0"/>
            <a:t>So, TCM only applies for those activities if they're the primary one on the installation.   </a:t>
          </a:r>
        </a:p>
        <a:p>
          <a:endParaRPr lang="en-GB"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manbus/ManagingRegionsAndGroups/hbreksp/RBMT/Banding%20Tool%20spreadsheet/2023-24/240118%20Charge%20tool%20Variation.xlsx" TargetMode="External"/><Relationship Id="rId1" Type="http://schemas.openxmlformats.org/officeDocument/2006/relationships/externalLinkPath" Target="/teams/manbus/ManagingRegionsAndGroups/hbreksp/RBMT/Banding%20Tool%20spreadsheet/2023-24/240118%20Charge%20tool%20Vari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Guidance variations"/>
      <sheetName val="Introduction"/>
      <sheetName val="Listed activity"/>
      <sheetName val="Other activities"/>
      <sheetName val=" Variation details"/>
      <sheetName val="Picklists"/>
    </sheetNames>
    <sheetDataSet>
      <sheetData sheetId="0"/>
      <sheetData sheetId="1"/>
      <sheetData sheetId="2"/>
      <sheetData sheetId="3"/>
      <sheetData sheetId="4"/>
      <sheetData sheetId="5">
        <row r="3">
          <cell r="N3" t="str">
            <v>PartA2</v>
          </cell>
          <cell r="O3" t="str">
            <v xml:space="preserve">Part_B </v>
          </cell>
          <cell r="P3" t="str">
            <v>PartB_MCP_and_or_SG</v>
          </cell>
          <cell r="Q3" t="str">
            <v>DAA_waste_activity</v>
          </cell>
          <cell r="R3" t="str">
            <v>MCP_and_SG</v>
          </cell>
          <cell r="S3" t="str">
            <v>SG</v>
          </cell>
          <cell r="T3" t="str">
            <v>MCP</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naturalresources.wales/media/695428/regulatory-guidance-note-5-operator-competence.pdf" TargetMode="External"/><Relationship Id="rId1" Type="http://schemas.openxmlformats.org/officeDocument/2006/relationships/hyperlink" Target="https://www.legislation.gov.uk/uksi/2018/1227/part/3/made"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assets.publishing.service.gov.uk/government/uploads/system/uploads/attachment_data/file/935917/environmental-permitting-core-guidance.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legislation.gov.uk/uksi/2018/1227/made" TargetMode="External"/><Relationship Id="rId1" Type="http://schemas.openxmlformats.org/officeDocument/2006/relationships/hyperlink" Target="https://eippcb.jrc.ec.europa.eu/reference/"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36B69-357A-4964-A4F4-4A07E753C9FA}">
  <dimension ref="A1:H42"/>
  <sheetViews>
    <sheetView zoomScale="90" zoomScaleNormal="90" workbookViewId="0">
      <selection activeCell="C3" sqref="C3"/>
    </sheetView>
  </sheetViews>
  <sheetFormatPr defaultRowHeight="15" x14ac:dyDescent="0.25"/>
  <cols>
    <col min="2" max="2" width="29.85546875" customWidth="1"/>
    <col min="3" max="3" width="42.42578125" customWidth="1"/>
    <col min="4" max="4" width="14.7109375" customWidth="1"/>
    <col min="5" max="5" width="88.140625" customWidth="1"/>
  </cols>
  <sheetData>
    <row r="1" spans="1:8" ht="15.75" thickBot="1" x14ac:dyDescent="0.3">
      <c r="A1" s="28"/>
      <c r="B1" s="28"/>
      <c r="C1" s="28"/>
      <c r="D1" s="28"/>
      <c r="E1" s="28"/>
      <c r="F1" s="28"/>
      <c r="G1" s="28"/>
      <c r="H1" s="28"/>
    </row>
    <row r="2" spans="1:8" ht="15.75" thickBot="1" x14ac:dyDescent="0.3">
      <c r="A2" s="28"/>
      <c r="B2" s="30" t="s">
        <v>288</v>
      </c>
      <c r="C2" s="31" t="str">
        <f>Transfers!D2</f>
        <v>NRW SRoC v4 2026-27</v>
      </c>
      <c r="D2" s="122"/>
      <c r="E2" s="123"/>
      <c r="F2" s="28"/>
      <c r="G2" s="28"/>
      <c r="H2" s="28"/>
    </row>
    <row r="3" spans="1:8" ht="44.25" customHeight="1" x14ac:dyDescent="0.25">
      <c r="A3" s="28"/>
      <c r="B3" s="28"/>
      <c r="C3" s="124" t="s">
        <v>328</v>
      </c>
      <c r="D3" s="125"/>
      <c r="E3" s="28"/>
      <c r="F3" s="28"/>
      <c r="G3" s="28"/>
      <c r="H3" s="28"/>
    </row>
    <row r="4" spans="1:8" ht="20.100000000000001" customHeight="1" x14ac:dyDescent="0.25">
      <c r="A4" s="28"/>
      <c r="B4" s="28"/>
      <c r="C4" s="28"/>
      <c r="D4" s="28"/>
      <c r="E4" s="28"/>
      <c r="F4" s="28"/>
      <c r="G4" s="28"/>
      <c r="H4" s="28"/>
    </row>
    <row r="5" spans="1:8" ht="69.75" customHeight="1" x14ac:dyDescent="0.25">
      <c r="A5" s="28"/>
      <c r="B5" s="126" t="s">
        <v>329</v>
      </c>
      <c r="C5" s="127" t="s">
        <v>330</v>
      </c>
      <c r="D5" s="128"/>
      <c r="E5" s="129" t="s">
        <v>331</v>
      </c>
      <c r="F5" s="28"/>
      <c r="G5" s="28"/>
      <c r="H5" s="28"/>
    </row>
    <row r="6" spans="1:8" ht="15.6" customHeight="1" x14ac:dyDescent="0.25">
      <c r="A6" s="28"/>
      <c r="B6" s="130"/>
      <c r="C6" s="28"/>
      <c r="D6" s="28"/>
      <c r="E6" s="28"/>
      <c r="F6" s="28"/>
      <c r="G6" s="28"/>
      <c r="H6" s="28"/>
    </row>
    <row r="7" spans="1:8" ht="30" x14ac:dyDescent="0.25">
      <c r="A7" s="28"/>
      <c r="B7" s="131" t="s">
        <v>332</v>
      </c>
      <c r="C7" s="132" t="s">
        <v>333</v>
      </c>
      <c r="D7" s="133" t="s">
        <v>334</v>
      </c>
      <c r="E7" s="134" t="s">
        <v>335</v>
      </c>
      <c r="F7" s="28"/>
      <c r="G7" s="28"/>
      <c r="H7" s="28"/>
    </row>
    <row r="8" spans="1:8" ht="75" x14ac:dyDescent="0.25">
      <c r="A8" s="28"/>
      <c r="B8" s="126" t="s">
        <v>336</v>
      </c>
      <c r="C8" s="127" t="s">
        <v>337</v>
      </c>
      <c r="D8" s="128" t="s">
        <v>338</v>
      </c>
      <c r="E8" s="128" t="s">
        <v>339</v>
      </c>
      <c r="F8" s="28"/>
      <c r="G8" s="28"/>
      <c r="H8" s="28"/>
    </row>
    <row r="9" spans="1:8" x14ac:dyDescent="0.25">
      <c r="A9" s="28"/>
      <c r="B9" s="28"/>
      <c r="C9" s="28"/>
      <c r="D9" s="28"/>
      <c r="E9" s="28"/>
      <c r="F9" s="28"/>
      <c r="G9" s="28"/>
      <c r="H9" s="28"/>
    </row>
    <row r="10" spans="1:8" ht="45" x14ac:dyDescent="0.25">
      <c r="A10" s="28"/>
      <c r="B10" s="137" t="s">
        <v>340</v>
      </c>
      <c r="C10" s="28"/>
      <c r="D10" s="28" t="s">
        <v>341</v>
      </c>
      <c r="E10" s="62" t="s">
        <v>342</v>
      </c>
      <c r="F10" s="28"/>
      <c r="G10" s="28"/>
      <c r="H10" s="28"/>
    </row>
    <row r="11" spans="1:8" ht="49.5" customHeight="1" x14ac:dyDescent="0.25">
      <c r="A11" s="28"/>
      <c r="B11" s="137"/>
      <c r="C11" s="28"/>
      <c r="D11" s="28" t="s">
        <v>343</v>
      </c>
      <c r="E11" s="62" t="s">
        <v>344</v>
      </c>
      <c r="F11" s="28"/>
      <c r="G11" s="28"/>
      <c r="H11" s="28"/>
    </row>
    <row r="12" spans="1:8" x14ac:dyDescent="0.25">
      <c r="A12" s="28"/>
      <c r="B12" s="28"/>
      <c r="C12" s="28"/>
      <c r="D12" s="28"/>
      <c r="E12" s="28"/>
      <c r="F12" s="28"/>
      <c r="G12" s="28"/>
      <c r="H12" s="28"/>
    </row>
    <row r="13" spans="1:8" x14ac:dyDescent="0.25">
      <c r="A13" s="28"/>
      <c r="B13" s="28"/>
      <c r="C13" s="28"/>
      <c r="D13" s="138" t="s">
        <v>345</v>
      </c>
      <c r="E13" s="135" t="s">
        <v>3</v>
      </c>
      <c r="F13" s="22"/>
      <c r="G13" s="28"/>
      <c r="H13" s="28"/>
    </row>
    <row r="14" spans="1:8" x14ac:dyDescent="0.25">
      <c r="A14" s="28"/>
      <c r="B14" s="28"/>
      <c r="C14" s="28"/>
      <c r="D14" s="138"/>
      <c r="E14" s="136" t="s">
        <v>346</v>
      </c>
      <c r="F14" s="22"/>
      <c r="G14" s="28"/>
      <c r="H14" s="28"/>
    </row>
    <row r="15" spans="1:8" x14ac:dyDescent="0.25">
      <c r="A15" s="28"/>
      <c r="B15" s="28"/>
      <c r="C15" s="28"/>
      <c r="D15" s="28"/>
      <c r="E15" s="28"/>
      <c r="F15" s="28"/>
      <c r="G15" s="28"/>
      <c r="H15" s="28"/>
    </row>
    <row r="16" spans="1:8" x14ac:dyDescent="0.25">
      <c r="A16" s="28"/>
      <c r="B16" s="28"/>
      <c r="C16" s="28"/>
      <c r="D16" s="28"/>
      <c r="E16" s="28"/>
      <c r="F16" s="28"/>
      <c r="G16" s="28"/>
      <c r="H16" s="28"/>
    </row>
    <row r="17" spans="1:8" x14ac:dyDescent="0.25">
      <c r="A17" s="28"/>
      <c r="B17" s="28"/>
      <c r="C17" s="28"/>
      <c r="D17" s="28"/>
      <c r="E17" s="28"/>
      <c r="F17" s="28"/>
      <c r="G17" s="28"/>
      <c r="H17" s="28"/>
    </row>
    <row r="18" spans="1:8" x14ac:dyDescent="0.25">
      <c r="A18" s="28"/>
      <c r="B18" s="28"/>
      <c r="C18" s="28"/>
      <c r="D18" s="28"/>
      <c r="E18" s="28"/>
      <c r="F18" s="28"/>
      <c r="G18" s="28"/>
      <c r="H18" s="28"/>
    </row>
    <row r="19" spans="1:8" x14ac:dyDescent="0.25">
      <c r="A19" s="28"/>
      <c r="B19" s="28"/>
      <c r="C19" s="28"/>
      <c r="D19" s="28"/>
      <c r="E19" s="28"/>
      <c r="F19" s="28"/>
      <c r="G19" s="28"/>
      <c r="H19" s="28"/>
    </row>
    <row r="20" spans="1:8" x14ac:dyDescent="0.25">
      <c r="A20" s="28"/>
      <c r="B20" s="28"/>
      <c r="C20" s="28"/>
      <c r="D20" s="28"/>
      <c r="E20" s="28"/>
      <c r="F20" s="28"/>
      <c r="G20" s="28"/>
      <c r="H20" s="28"/>
    </row>
    <row r="21" spans="1:8" x14ac:dyDescent="0.25">
      <c r="A21" s="28"/>
      <c r="B21" s="28"/>
      <c r="C21" s="28"/>
      <c r="D21" s="28"/>
      <c r="E21" s="28"/>
      <c r="F21" s="28"/>
      <c r="G21" s="28"/>
      <c r="H21" s="28"/>
    </row>
    <row r="22" spans="1:8" x14ac:dyDescent="0.25">
      <c r="A22" s="28"/>
      <c r="B22" s="28"/>
      <c r="C22" s="28"/>
      <c r="D22" s="28"/>
      <c r="E22" s="28"/>
      <c r="F22" s="28"/>
      <c r="G22" s="28"/>
      <c r="H22" s="28"/>
    </row>
    <row r="23" spans="1:8" x14ac:dyDescent="0.25">
      <c r="A23" s="28"/>
      <c r="B23" s="28"/>
      <c r="C23" s="28"/>
      <c r="D23" s="28"/>
      <c r="E23" s="28"/>
      <c r="F23" s="28"/>
      <c r="G23" s="28"/>
      <c r="H23" s="28"/>
    </row>
    <row r="24" spans="1:8" x14ac:dyDescent="0.25">
      <c r="A24" s="28"/>
      <c r="B24" s="28"/>
      <c r="C24" s="28"/>
      <c r="D24" s="28"/>
      <c r="E24" s="28"/>
      <c r="F24" s="28"/>
      <c r="G24" s="28"/>
      <c r="H24" s="28"/>
    </row>
    <row r="25" spans="1:8" x14ac:dyDescent="0.25">
      <c r="A25" s="28"/>
      <c r="B25" s="28"/>
      <c r="C25" s="28"/>
      <c r="D25" s="28"/>
      <c r="E25" s="28"/>
      <c r="F25" s="28"/>
      <c r="G25" s="28"/>
      <c r="H25" s="28"/>
    </row>
    <row r="26" spans="1:8" x14ac:dyDescent="0.25">
      <c r="A26" s="28"/>
      <c r="B26" s="28"/>
      <c r="C26" s="28"/>
      <c r="D26" s="28"/>
      <c r="E26" s="28"/>
      <c r="F26" s="28"/>
      <c r="G26" s="28"/>
      <c r="H26" s="28"/>
    </row>
    <row r="27" spans="1:8" x14ac:dyDescent="0.25">
      <c r="A27" s="28"/>
      <c r="B27" s="28"/>
      <c r="C27" s="28"/>
      <c r="D27" s="28"/>
      <c r="E27" s="28"/>
      <c r="F27" s="28"/>
      <c r="G27" s="28"/>
      <c r="H27" s="28"/>
    </row>
    <row r="28" spans="1:8" x14ac:dyDescent="0.25">
      <c r="A28" s="28"/>
      <c r="B28" s="28"/>
      <c r="C28" s="28"/>
      <c r="D28" s="28"/>
      <c r="E28" s="28"/>
      <c r="F28" s="28"/>
      <c r="G28" s="28"/>
      <c r="H28" s="28"/>
    </row>
    <row r="29" spans="1:8" x14ac:dyDescent="0.25">
      <c r="A29" s="28"/>
      <c r="B29" s="28"/>
      <c r="C29" s="28"/>
      <c r="D29" s="28"/>
      <c r="E29" s="28"/>
      <c r="F29" s="28"/>
      <c r="G29" s="28"/>
      <c r="H29" s="28"/>
    </row>
    <row r="30" spans="1:8" x14ac:dyDescent="0.25">
      <c r="A30" s="28"/>
      <c r="B30" s="28"/>
      <c r="C30" s="28"/>
      <c r="D30" s="28"/>
      <c r="E30" s="28"/>
      <c r="F30" s="28"/>
      <c r="G30" s="28"/>
      <c r="H30" s="28"/>
    </row>
    <row r="31" spans="1:8" x14ac:dyDescent="0.25">
      <c r="A31" s="28"/>
      <c r="B31" s="28"/>
      <c r="C31" s="28"/>
      <c r="D31" s="28"/>
      <c r="E31" s="28"/>
      <c r="F31" s="28"/>
      <c r="G31" s="28"/>
      <c r="H31" s="28"/>
    </row>
    <row r="32" spans="1:8" x14ac:dyDescent="0.25">
      <c r="A32" s="28"/>
      <c r="B32" s="28"/>
      <c r="C32" s="28"/>
      <c r="D32" s="28"/>
      <c r="E32" s="28"/>
      <c r="F32" s="28"/>
      <c r="G32" s="28"/>
      <c r="H32" s="28"/>
    </row>
    <row r="33" spans="1:8" x14ac:dyDescent="0.25">
      <c r="A33" s="28"/>
      <c r="B33" s="28"/>
      <c r="C33" s="28"/>
      <c r="D33" s="28"/>
      <c r="E33" s="28"/>
      <c r="F33" s="28"/>
      <c r="G33" s="28"/>
      <c r="H33" s="28"/>
    </row>
    <row r="34" spans="1:8" x14ac:dyDescent="0.25">
      <c r="A34" s="28"/>
      <c r="B34" s="28"/>
      <c r="C34" s="28"/>
      <c r="D34" s="28"/>
      <c r="E34" s="28"/>
      <c r="F34" s="28"/>
      <c r="G34" s="28"/>
      <c r="H34" s="28"/>
    </row>
    <row r="35" spans="1:8" x14ac:dyDescent="0.25">
      <c r="A35" s="28"/>
      <c r="B35" s="28"/>
      <c r="C35" s="28"/>
      <c r="D35" s="28"/>
      <c r="E35" s="28"/>
      <c r="F35" s="28"/>
      <c r="G35" s="28"/>
      <c r="H35" s="28"/>
    </row>
    <row r="36" spans="1:8" x14ac:dyDescent="0.25">
      <c r="A36" s="28"/>
      <c r="B36" s="28"/>
      <c r="C36" s="28"/>
      <c r="D36" s="28"/>
      <c r="E36" s="28"/>
      <c r="F36" s="28"/>
      <c r="G36" s="28"/>
      <c r="H36" s="28"/>
    </row>
    <row r="37" spans="1:8" x14ac:dyDescent="0.25">
      <c r="A37" s="28"/>
      <c r="B37" s="28"/>
      <c r="C37" s="28"/>
      <c r="D37" s="28"/>
      <c r="E37" s="28"/>
      <c r="F37" s="28"/>
      <c r="G37" s="28"/>
      <c r="H37" s="28"/>
    </row>
    <row r="38" spans="1:8" x14ac:dyDescent="0.25">
      <c r="A38" s="28"/>
      <c r="B38" s="28"/>
      <c r="C38" s="28"/>
      <c r="D38" s="28"/>
      <c r="E38" s="28"/>
      <c r="F38" s="28"/>
      <c r="G38" s="28"/>
      <c r="H38" s="28"/>
    </row>
    <row r="39" spans="1:8" x14ac:dyDescent="0.25">
      <c r="A39" s="28"/>
      <c r="B39" s="28"/>
      <c r="C39" s="28"/>
      <c r="D39" s="28"/>
      <c r="E39" s="28"/>
      <c r="F39" s="28"/>
      <c r="G39" s="28"/>
      <c r="H39" s="28"/>
    </row>
    <row r="40" spans="1:8" x14ac:dyDescent="0.25">
      <c r="A40" s="28"/>
      <c r="B40" s="28"/>
      <c r="C40" s="28"/>
      <c r="D40" s="28"/>
      <c r="E40" s="28"/>
      <c r="F40" s="28"/>
      <c r="G40" s="28"/>
      <c r="H40" s="28"/>
    </row>
    <row r="41" spans="1:8" x14ac:dyDescent="0.25">
      <c r="A41" s="28"/>
      <c r="B41" s="28"/>
      <c r="C41" s="28"/>
      <c r="D41" s="28"/>
      <c r="E41" s="28"/>
      <c r="F41" s="28"/>
      <c r="G41" s="28"/>
      <c r="H41" s="28"/>
    </row>
    <row r="42" spans="1:8" x14ac:dyDescent="0.25">
      <c r="A42" s="28"/>
      <c r="B42" s="28"/>
      <c r="C42" s="28"/>
      <c r="D42" s="28"/>
      <c r="E42" s="28"/>
      <c r="F42" s="28"/>
      <c r="G42" s="28"/>
      <c r="H42" s="28"/>
    </row>
  </sheetData>
  <sheetProtection algorithmName="SHA-512" hashValue="S1P/lCjImekSNMMbLov4yxovo6dA8CJiXLGbbwwzLyjGNQY66rj0HWKUPmRB++dnEGMLvMS97Vg2wObOCx8gWQ==" saltValue="3WVV8XWQ7+dKwz+EloEksg==" spinCount="100000" sheet="1" objects="1" scenarios="1"/>
  <mergeCells count="2">
    <mergeCell ref="B10:B11"/>
    <mergeCell ref="D13:D14"/>
  </mergeCells>
  <hyperlinks>
    <hyperlink ref="E13" r:id="rId1" display="https://www.legislation.gov.uk/uksi/2018/1227/part/3/made" xr:uid="{E7232951-DAA9-4695-92DC-4E11AA2E1212}"/>
    <hyperlink ref="E14" r:id="rId2" xr:uid="{B6F904C2-7376-4F29-A590-B0CF4ECAB7BF}"/>
  </hyperlinks>
  <pageMargins left="0.7" right="0.7" top="0.75" bottom="0.75" header="0.3" footer="0.3"/>
  <pageSetup paperSize="9" orientation="portrait"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A6DF9-4EC7-452C-99B3-75FBDC82FAA2}">
  <sheetPr>
    <tabColor rgb="FF00B0F0"/>
  </sheetPr>
  <dimension ref="B2:Y35"/>
  <sheetViews>
    <sheetView tabSelected="1" zoomScale="80" zoomScaleNormal="80" workbookViewId="0">
      <selection activeCell="C1" sqref="C1"/>
    </sheetView>
  </sheetViews>
  <sheetFormatPr defaultRowHeight="15" x14ac:dyDescent="0.25"/>
  <cols>
    <col min="3" max="4" width="14.42578125" customWidth="1"/>
    <col min="5" max="5" width="11.85546875" customWidth="1"/>
    <col min="6" max="6" width="12.140625" customWidth="1"/>
    <col min="7" max="7" width="12.28515625" customWidth="1"/>
    <col min="8" max="8" width="13.140625" customWidth="1"/>
    <col min="9" max="9" width="13.28515625" customWidth="1"/>
    <col min="10" max="10" width="12.140625" customWidth="1"/>
    <col min="11" max="11" width="16.140625" style="82" customWidth="1"/>
  </cols>
  <sheetData>
    <row r="2" spans="2:14" ht="15.75" thickBot="1" x14ac:dyDescent="0.3"/>
    <row r="3" spans="2:14" ht="15.75" thickBot="1" x14ac:dyDescent="0.3">
      <c r="B3" s="30" t="s">
        <v>288</v>
      </c>
      <c r="C3" s="31" t="str">
        <f>Transfers!D2</f>
        <v>NRW SRoC v4 2026-27</v>
      </c>
      <c r="D3" s="31"/>
      <c r="E3" s="83"/>
      <c r="F3" s="32"/>
      <c r="G3" s="32"/>
      <c r="H3" s="32"/>
      <c r="I3" s="32"/>
      <c r="J3" s="32"/>
      <c r="K3" s="84"/>
      <c r="L3" s="32"/>
      <c r="M3" s="32"/>
      <c r="N3" s="33"/>
    </row>
    <row r="4" spans="2:14" ht="15" customHeight="1" x14ac:dyDescent="0.25">
      <c r="B4" s="34"/>
      <c r="C4" s="28"/>
      <c r="D4" s="189" t="s">
        <v>301</v>
      </c>
      <c r="E4" s="189"/>
      <c r="F4" s="189"/>
      <c r="G4" s="189"/>
      <c r="H4" s="189"/>
      <c r="I4" s="189"/>
      <c r="J4" s="28"/>
      <c r="K4" s="85"/>
      <c r="L4" s="28"/>
      <c r="M4" s="28"/>
      <c r="N4" s="35"/>
    </row>
    <row r="5" spans="2:14" ht="15" customHeight="1" x14ac:dyDescent="0.25">
      <c r="B5" s="34"/>
      <c r="C5" s="86"/>
      <c r="D5" s="189"/>
      <c r="E5" s="189"/>
      <c r="F5" s="189"/>
      <c r="G5" s="189"/>
      <c r="H5" s="189"/>
      <c r="I5" s="189"/>
      <c r="J5" s="28"/>
      <c r="K5" s="85"/>
      <c r="L5" s="28"/>
      <c r="M5" s="28"/>
      <c r="N5" s="35"/>
    </row>
    <row r="6" spans="2:14" ht="15" customHeight="1" x14ac:dyDescent="0.25">
      <c r="B6" s="34"/>
      <c r="C6" s="86"/>
      <c r="D6" s="189"/>
      <c r="E6" s="189"/>
      <c r="F6" s="189"/>
      <c r="G6" s="189"/>
      <c r="H6" s="189"/>
      <c r="I6" s="189"/>
      <c r="J6" s="28"/>
      <c r="K6" s="85"/>
      <c r="L6" s="28"/>
      <c r="M6" s="28"/>
      <c r="N6" s="35"/>
    </row>
    <row r="7" spans="2:14" ht="15" customHeight="1" x14ac:dyDescent="0.25">
      <c r="B7" s="34"/>
      <c r="C7" s="86"/>
      <c r="D7" s="189"/>
      <c r="E7" s="189"/>
      <c r="F7" s="189"/>
      <c r="G7" s="189"/>
      <c r="H7" s="189"/>
      <c r="I7" s="189"/>
      <c r="J7" s="28"/>
      <c r="K7" s="85"/>
      <c r="L7" s="28"/>
      <c r="M7" s="28"/>
      <c r="N7" s="35"/>
    </row>
    <row r="8" spans="2:14" ht="27.75" customHeight="1" x14ac:dyDescent="0.3">
      <c r="B8" s="34"/>
      <c r="C8" s="28"/>
      <c r="D8" s="190"/>
      <c r="E8" s="190"/>
      <c r="F8" s="190"/>
      <c r="G8" s="190"/>
      <c r="H8" s="190"/>
      <c r="I8" s="190"/>
      <c r="J8" s="28"/>
      <c r="K8" s="85"/>
      <c r="L8" s="87"/>
      <c r="M8" s="88"/>
      <c r="N8" s="89"/>
    </row>
    <row r="9" spans="2:14" ht="23.1" customHeight="1" x14ac:dyDescent="0.3">
      <c r="B9" s="34"/>
      <c r="C9" s="191" t="s">
        <v>302</v>
      </c>
      <c r="D9" s="192"/>
      <c r="E9" s="193"/>
      <c r="F9" s="194"/>
      <c r="G9" s="194"/>
      <c r="H9" s="195"/>
      <c r="I9" s="28"/>
      <c r="J9" s="196" t="s">
        <v>303</v>
      </c>
      <c r="K9" s="197"/>
      <c r="L9" s="180"/>
      <c r="M9" s="181"/>
      <c r="N9" s="89"/>
    </row>
    <row r="10" spans="2:14" ht="23.1" customHeight="1" x14ac:dyDescent="0.25">
      <c r="B10" s="34"/>
      <c r="C10" s="182" t="s">
        <v>304</v>
      </c>
      <c r="D10" s="183"/>
      <c r="E10" s="184"/>
      <c r="F10" s="185"/>
      <c r="G10" s="185"/>
      <c r="H10" s="186"/>
      <c r="I10" s="28"/>
      <c r="J10" s="187"/>
      <c r="K10" s="187"/>
      <c r="L10" s="28"/>
      <c r="M10" s="28"/>
      <c r="N10" s="35"/>
    </row>
    <row r="11" spans="2:14" ht="23.1" customHeight="1" x14ac:dyDescent="0.25">
      <c r="B11" s="34"/>
      <c r="C11" s="182" t="s">
        <v>305</v>
      </c>
      <c r="D11" s="183"/>
      <c r="E11" s="184"/>
      <c r="F11" s="185"/>
      <c r="G11" s="185"/>
      <c r="H11" s="186"/>
      <c r="I11" s="28"/>
      <c r="J11" s="28"/>
      <c r="K11" s="85"/>
      <c r="L11" s="28"/>
      <c r="M11" s="28"/>
      <c r="N11" s="35"/>
    </row>
    <row r="12" spans="2:14" ht="23.1" customHeight="1" x14ac:dyDescent="0.25">
      <c r="B12" s="34"/>
      <c r="C12" s="176" t="s">
        <v>306</v>
      </c>
      <c r="D12" s="176"/>
      <c r="E12" s="177"/>
      <c r="F12" s="177"/>
      <c r="G12" s="177"/>
      <c r="H12" s="177"/>
      <c r="I12" s="28"/>
      <c r="J12" s="28"/>
      <c r="K12" s="85"/>
      <c r="L12" s="28"/>
      <c r="M12" s="28"/>
      <c r="N12" s="35"/>
    </row>
    <row r="13" spans="2:14" ht="23.1" customHeight="1" x14ac:dyDescent="0.25">
      <c r="B13" s="34"/>
      <c r="C13" s="90"/>
      <c r="D13" s="90"/>
      <c r="E13" s="86"/>
      <c r="F13" s="86"/>
      <c r="G13" s="86"/>
      <c r="H13" s="86"/>
      <c r="I13" s="28"/>
      <c r="J13" s="28"/>
      <c r="K13" s="85"/>
      <c r="L13" s="28"/>
      <c r="M13" s="28"/>
      <c r="N13" s="35"/>
    </row>
    <row r="14" spans="2:14" ht="23.1" customHeight="1" x14ac:dyDescent="0.25">
      <c r="B14" s="34"/>
      <c r="C14" s="178" t="str">
        <f>"Charges for transfer applications "&amp;RIGHT(C3,7)</f>
        <v>Charges for transfer applications 2026-27</v>
      </c>
      <c r="D14" s="178"/>
      <c r="E14" s="178"/>
      <c r="F14" s="178"/>
      <c r="G14" s="86"/>
      <c r="H14" s="86"/>
      <c r="I14" s="179" t="s">
        <v>307</v>
      </c>
      <c r="J14" s="179"/>
      <c r="K14" s="179"/>
      <c r="L14" s="188" t="str">
        <f>IF(Transfers!E11="Yes","Fixed charge",Transfers!H17)</f>
        <v/>
      </c>
      <c r="M14" s="188"/>
      <c r="N14" s="35"/>
    </row>
    <row r="15" spans="2:14" ht="23.1" customHeight="1" x14ac:dyDescent="0.25">
      <c r="B15" s="34"/>
      <c r="C15" s="91" t="s">
        <v>298</v>
      </c>
      <c r="D15" s="92">
        <f>Transfers!N14</f>
        <v>2844</v>
      </c>
      <c r="E15" s="91"/>
      <c r="F15" s="91"/>
      <c r="G15" s="86"/>
      <c r="H15" s="86"/>
      <c r="I15" s="28"/>
      <c r="J15" s="159" t="s">
        <v>308</v>
      </c>
      <c r="K15" s="159"/>
      <c r="L15" s="93"/>
      <c r="M15" s="94" t="str">
        <f>IF(L14="Fixed charge",Transfers!H11,Transfers!H18)</f>
        <v/>
      </c>
      <c r="N15" s="35"/>
    </row>
    <row r="16" spans="2:14" ht="23.1" customHeight="1" x14ac:dyDescent="0.25">
      <c r="B16" s="34"/>
      <c r="C16" s="95" t="s">
        <v>296</v>
      </c>
      <c r="D16" s="95"/>
      <c r="E16" s="95"/>
      <c r="F16" s="95"/>
      <c r="G16" s="28"/>
      <c r="H16" s="93"/>
      <c r="I16" s="93"/>
      <c r="J16" s="160" t="s">
        <v>309</v>
      </c>
      <c r="K16" s="160"/>
      <c r="L16" s="93"/>
      <c r="M16" s="96" t="str">
        <f>IF(M15&lt;&gt;"",M15/105,"")</f>
        <v/>
      </c>
      <c r="N16" s="35"/>
    </row>
    <row r="17" spans="2:25" ht="23.1" customHeight="1" x14ac:dyDescent="0.25">
      <c r="B17" s="34"/>
      <c r="C17" s="97" t="s">
        <v>310</v>
      </c>
      <c r="D17" s="97" t="s">
        <v>311</v>
      </c>
      <c r="E17" s="98" t="s">
        <v>312</v>
      </c>
      <c r="F17" s="97" t="s">
        <v>313</v>
      </c>
      <c r="G17" s="28"/>
      <c r="H17" s="93"/>
      <c r="I17" s="93"/>
      <c r="J17" s="28"/>
      <c r="K17" s="85"/>
      <c r="L17" s="28"/>
      <c r="M17" s="28"/>
      <c r="N17" s="35"/>
    </row>
    <row r="18" spans="2:25" x14ac:dyDescent="0.25">
      <c r="B18" s="34"/>
      <c r="C18" s="99">
        <f>Transfers!N11</f>
        <v>5558</v>
      </c>
      <c r="D18" s="99">
        <f>Transfers!P11</f>
        <v>7685</v>
      </c>
      <c r="E18" s="99">
        <f>Transfers!R11</f>
        <v>12564</v>
      </c>
      <c r="F18" s="100">
        <f>Transfers!T11</f>
        <v>15531</v>
      </c>
      <c r="G18" s="28"/>
      <c r="H18" s="77"/>
      <c r="I18" s="28"/>
      <c r="J18" s="28"/>
      <c r="K18" s="85"/>
      <c r="L18" s="28"/>
      <c r="M18" s="28"/>
      <c r="N18" s="35"/>
    </row>
    <row r="19" spans="2:25" ht="15" customHeight="1" x14ac:dyDescent="0.25">
      <c r="B19" s="34"/>
      <c r="C19" s="28"/>
      <c r="D19" s="77"/>
      <c r="E19" s="28"/>
      <c r="F19" s="77"/>
      <c r="G19" s="28"/>
      <c r="H19" s="28"/>
      <c r="I19" s="101"/>
      <c r="J19" s="101"/>
      <c r="K19" s="101"/>
      <c r="L19" s="101"/>
      <c r="M19" s="101"/>
      <c r="N19" s="35"/>
    </row>
    <row r="20" spans="2:25" ht="15" customHeight="1" x14ac:dyDescent="0.25">
      <c r="B20" s="34"/>
      <c r="C20" s="167" t="s">
        <v>314</v>
      </c>
      <c r="D20" s="168"/>
      <c r="E20" s="168"/>
      <c r="F20" s="168"/>
      <c r="G20" s="168"/>
      <c r="H20" s="168"/>
      <c r="I20" s="168"/>
      <c r="J20" s="168"/>
      <c r="K20" s="169"/>
      <c r="L20" s="101"/>
      <c r="M20" s="101"/>
      <c r="N20" s="35"/>
    </row>
    <row r="21" spans="2:25" ht="15" customHeight="1" x14ac:dyDescent="0.25">
      <c r="B21" s="34"/>
      <c r="C21" s="170"/>
      <c r="D21" s="171"/>
      <c r="E21" s="171"/>
      <c r="F21" s="171"/>
      <c r="G21" s="171"/>
      <c r="H21" s="171"/>
      <c r="I21" s="171"/>
      <c r="J21" s="171"/>
      <c r="K21" s="172"/>
      <c r="L21" s="101"/>
      <c r="M21" s="101"/>
      <c r="N21" s="35"/>
    </row>
    <row r="22" spans="2:25" ht="14.45" customHeight="1" x14ac:dyDescent="0.25">
      <c r="B22" s="34"/>
      <c r="C22" s="173"/>
      <c r="D22" s="174"/>
      <c r="E22" s="174"/>
      <c r="F22" s="174"/>
      <c r="G22" s="174"/>
      <c r="H22" s="174"/>
      <c r="I22" s="174"/>
      <c r="J22" s="174"/>
      <c r="K22" s="175"/>
      <c r="L22" s="102"/>
      <c r="M22" s="102"/>
      <c r="N22" s="35"/>
    </row>
    <row r="23" spans="2:25" ht="39" customHeight="1" x14ac:dyDescent="0.25">
      <c r="B23" s="34"/>
      <c r="C23" s="140" t="s">
        <v>315</v>
      </c>
      <c r="D23" s="141"/>
      <c r="E23" s="103" t="s">
        <v>316</v>
      </c>
      <c r="F23" s="104" t="s">
        <v>317</v>
      </c>
      <c r="G23" s="105" t="s">
        <v>318</v>
      </c>
      <c r="H23" s="106" t="s">
        <v>319</v>
      </c>
      <c r="I23" s="107" t="s">
        <v>320</v>
      </c>
      <c r="J23" s="108" t="s">
        <v>321</v>
      </c>
      <c r="K23" s="109" t="s">
        <v>322</v>
      </c>
      <c r="L23" s="102"/>
      <c r="M23" s="110"/>
      <c r="N23" s="35"/>
      <c r="R23" s="111"/>
      <c r="U23" s="139"/>
      <c r="V23" s="139"/>
      <c r="W23" s="139"/>
      <c r="X23" s="139"/>
      <c r="Y23" s="139"/>
    </row>
    <row r="24" spans="2:25" x14ac:dyDescent="0.25">
      <c r="B24" s="34"/>
      <c r="C24" s="28"/>
      <c r="D24" s="28"/>
      <c r="E24" s="28"/>
      <c r="F24" s="28"/>
      <c r="G24" s="28"/>
      <c r="H24" s="28"/>
      <c r="I24" s="112"/>
      <c r="J24" s="112"/>
      <c r="K24" s="112"/>
      <c r="L24" s="112"/>
      <c r="M24" s="112"/>
      <c r="N24" s="35"/>
      <c r="U24" s="139"/>
      <c r="V24" s="139"/>
      <c r="W24" s="139"/>
      <c r="X24" s="139"/>
      <c r="Y24" s="139"/>
    </row>
    <row r="25" spans="2:25" x14ac:dyDescent="0.25">
      <c r="B25" s="113"/>
      <c r="C25" s="114" t="s">
        <v>323</v>
      </c>
      <c r="D25" s="115"/>
      <c r="E25" s="115"/>
      <c r="F25" s="115"/>
      <c r="G25" s="115"/>
      <c r="H25" s="115"/>
      <c r="I25" s="115"/>
      <c r="J25" s="115"/>
      <c r="K25" s="115"/>
      <c r="L25" s="115"/>
      <c r="M25" s="116"/>
      <c r="N25" s="35"/>
      <c r="U25" s="139"/>
      <c r="V25" s="139"/>
      <c r="W25" s="139"/>
      <c r="X25" s="139"/>
      <c r="Y25" s="139"/>
    </row>
    <row r="26" spans="2:25" ht="28.5" customHeight="1" x14ac:dyDescent="0.25">
      <c r="B26" s="34"/>
      <c r="C26" s="142" t="s">
        <v>324</v>
      </c>
      <c r="D26" s="143"/>
      <c r="E26" s="143"/>
      <c r="F26" s="143"/>
      <c r="G26" s="143"/>
      <c r="H26" s="143"/>
      <c r="I26" s="143"/>
      <c r="J26" s="143"/>
      <c r="K26" s="143"/>
      <c r="L26" s="143"/>
      <c r="M26" s="144"/>
      <c r="N26" s="35"/>
      <c r="U26" s="139"/>
      <c r="V26" s="139"/>
      <c r="W26" s="139"/>
      <c r="X26" s="139"/>
      <c r="Y26" s="139"/>
    </row>
    <row r="27" spans="2:25" ht="31.5" customHeight="1" x14ac:dyDescent="0.25">
      <c r="B27" s="34"/>
      <c r="C27" s="145"/>
      <c r="D27" s="146"/>
      <c r="E27" s="146"/>
      <c r="F27" s="146"/>
      <c r="G27" s="146"/>
      <c r="H27" s="146"/>
      <c r="I27" s="146"/>
      <c r="J27" s="146"/>
      <c r="K27" s="146"/>
      <c r="L27" s="146"/>
      <c r="M27" s="147"/>
      <c r="N27" s="35"/>
    </row>
    <row r="28" spans="2:25" ht="31.5" customHeight="1" x14ac:dyDescent="0.25">
      <c r="B28" s="34"/>
      <c r="C28" s="148"/>
      <c r="D28" s="149"/>
      <c r="E28" s="149"/>
      <c r="F28" s="149"/>
      <c r="G28" s="149"/>
      <c r="H28" s="149"/>
      <c r="I28" s="149"/>
      <c r="J28" s="149"/>
      <c r="K28" s="149"/>
      <c r="L28" s="149"/>
      <c r="M28" s="150"/>
      <c r="N28" s="35"/>
    </row>
    <row r="29" spans="2:25" ht="31.5" customHeight="1" x14ac:dyDescent="0.25">
      <c r="B29" s="34"/>
      <c r="C29" s="151"/>
      <c r="D29" s="152"/>
      <c r="E29" s="152"/>
      <c r="F29" s="152"/>
      <c r="G29" s="152"/>
      <c r="H29" s="152"/>
      <c r="I29" s="152"/>
      <c r="J29" s="152"/>
      <c r="K29" s="152"/>
      <c r="L29" s="152"/>
      <c r="M29" s="153"/>
      <c r="N29" s="35"/>
    </row>
    <row r="30" spans="2:25" ht="31.5" customHeight="1" x14ac:dyDescent="0.25">
      <c r="B30" s="34"/>
      <c r="C30" s="28"/>
      <c r="D30" s="28"/>
      <c r="E30" s="28"/>
      <c r="F30" s="28"/>
      <c r="G30" s="28"/>
      <c r="H30" s="28"/>
      <c r="I30" s="93"/>
      <c r="J30" s="28"/>
      <c r="K30" s="85"/>
      <c r="L30" s="28"/>
      <c r="M30" s="28"/>
      <c r="N30" s="35"/>
    </row>
    <row r="31" spans="2:25" x14ac:dyDescent="0.25">
      <c r="B31" s="34"/>
      <c r="C31" s="154" t="s">
        <v>325</v>
      </c>
      <c r="D31" s="155"/>
      <c r="E31" s="155"/>
      <c r="F31" s="155"/>
      <c r="G31" s="156"/>
      <c r="H31" s="76"/>
      <c r="I31" s="157"/>
      <c r="J31" s="157"/>
      <c r="K31" s="157"/>
      <c r="L31" s="157"/>
      <c r="M31" s="157"/>
      <c r="N31" s="35"/>
      <c r="R31" s="158"/>
      <c r="S31" s="158"/>
      <c r="T31" s="158"/>
      <c r="U31" s="158"/>
    </row>
    <row r="32" spans="2:25" ht="45.75" customHeight="1" x14ac:dyDescent="0.25">
      <c r="B32" s="34"/>
      <c r="C32" s="161" t="s">
        <v>326</v>
      </c>
      <c r="D32" s="162"/>
      <c r="E32" s="162"/>
      <c r="F32" s="162"/>
      <c r="G32" s="117"/>
      <c r="H32" s="28"/>
      <c r="I32" s="165"/>
      <c r="J32" s="165"/>
      <c r="K32" s="165"/>
      <c r="L32" s="165"/>
      <c r="M32" s="118"/>
      <c r="N32" s="35"/>
      <c r="R32" s="119"/>
      <c r="S32" s="119"/>
      <c r="T32" s="119"/>
      <c r="U32" s="119"/>
    </row>
    <row r="33" spans="2:25" ht="37.5" customHeight="1" x14ac:dyDescent="0.25">
      <c r="B33" s="34"/>
      <c r="C33" s="163"/>
      <c r="D33" s="164"/>
      <c r="E33" s="164"/>
      <c r="F33" s="164"/>
      <c r="G33" s="120" t="s">
        <v>327</v>
      </c>
      <c r="H33" s="28"/>
      <c r="I33" s="166"/>
      <c r="J33" s="166"/>
      <c r="K33" s="166"/>
      <c r="L33" s="166"/>
      <c r="M33" s="166"/>
      <c r="N33" s="35"/>
      <c r="U33" s="139"/>
      <c r="V33" s="139"/>
      <c r="W33" s="139"/>
      <c r="X33" s="139"/>
      <c r="Y33" s="139"/>
    </row>
    <row r="34" spans="2:25" ht="15" customHeight="1" x14ac:dyDescent="0.25">
      <c r="B34" s="113"/>
      <c r="C34" s="28"/>
      <c r="D34" s="28"/>
      <c r="E34" s="28"/>
      <c r="F34" s="28"/>
      <c r="G34" s="28"/>
      <c r="H34" s="93"/>
      <c r="I34" s="28"/>
      <c r="J34" s="28"/>
      <c r="K34" s="85"/>
      <c r="L34" s="28"/>
      <c r="M34" s="28"/>
      <c r="N34" s="35"/>
    </row>
    <row r="35" spans="2:25" ht="27.75" customHeight="1" thickBot="1" x14ac:dyDescent="0.3">
      <c r="B35" s="79"/>
      <c r="C35" s="80"/>
      <c r="D35" s="80"/>
      <c r="E35" s="80"/>
      <c r="F35" s="80"/>
      <c r="G35" s="80"/>
      <c r="H35" s="80"/>
      <c r="I35" s="80"/>
      <c r="J35" s="80"/>
      <c r="K35" s="121"/>
      <c r="L35" s="80"/>
      <c r="M35" s="80"/>
      <c r="N35" s="81"/>
    </row>
  </sheetData>
  <sheetProtection algorithmName="SHA-512" hashValue="5306XEh9ife26zyG9zs6h6MKmVlUGt/BSHsTL8KUHEASyOR7RPDiJ+lBlorISvmXslsvg5xqh3tshaEe1PQxxQ==" saltValue="K3GeFJnCRlGaJRf1D37nuw==" spinCount="100000" sheet="1" objects="1" scenarios="1"/>
  <mergeCells count="30">
    <mergeCell ref="D4:I7"/>
    <mergeCell ref="D8:I8"/>
    <mergeCell ref="C9:D9"/>
    <mergeCell ref="E9:H9"/>
    <mergeCell ref="J9:K9"/>
    <mergeCell ref="C12:D12"/>
    <mergeCell ref="E12:H12"/>
    <mergeCell ref="C14:F14"/>
    <mergeCell ref="I14:K14"/>
    <mergeCell ref="L9:M9"/>
    <mergeCell ref="C10:D10"/>
    <mergeCell ref="E10:H10"/>
    <mergeCell ref="J10:K10"/>
    <mergeCell ref="C11:D11"/>
    <mergeCell ref="E11:H11"/>
    <mergeCell ref="L14:M14"/>
    <mergeCell ref="J15:K15"/>
    <mergeCell ref="J16:K16"/>
    <mergeCell ref="C32:F33"/>
    <mergeCell ref="I32:L32"/>
    <mergeCell ref="I33:M33"/>
    <mergeCell ref="C20:K22"/>
    <mergeCell ref="U33:Y33"/>
    <mergeCell ref="C23:D23"/>
    <mergeCell ref="U23:Y26"/>
    <mergeCell ref="C26:M26"/>
    <mergeCell ref="C27:M29"/>
    <mergeCell ref="C31:G31"/>
    <mergeCell ref="I31:M31"/>
    <mergeCell ref="R31:U31"/>
  </mergeCells>
  <conditionalFormatting sqref="G32">
    <cfRule type="cellIs" dxfId="10" priority="3" operator="equal">
      <formula>"No"</formula>
    </cfRule>
    <cfRule type="cellIs" dxfId="9" priority="4" operator="equal">
      <formula>"Yes"</formula>
    </cfRule>
  </conditionalFormatting>
  <conditionalFormatting sqref="M32">
    <cfRule type="cellIs" dxfId="8" priority="1" operator="equal">
      <formula>"No"</formula>
    </cfRule>
    <cfRule type="cellIs" dxfId="7" priority="2" operator="equal">
      <formula>"Yes"</formula>
    </cfRule>
  </conditionalFormatting>
  <hyperlinks>
    <hyperlink ref="G33" r:id="rId1" xr:uid="{8097BE88-2C35-4A2A-9381-4871899F72A3}"/>
  </hyperlinks>
  <pageMargins left="0.7" right="0.7" top="0.75" bottom="0.75" header="0.3" footer="0.3"/>
  <pageSetup paperSize="256" orientation="portrait" horizontalDpi="203" verticalDpi="203" r:id="rId2"/>
  <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2161F67-548D-4187-BF24-F42CE0B1A0CF}">
          <x14:formula1>
            <xm:f>Picklists!$AA$2:$AA$3</xm:f>
          </x14:formula1>
          <xm:sqref>G32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E3860-62E1-44C0-8C00-AEF080D68D74}">
  <sheetPr>
    <tabColor theme="3" tint="0.59999389629810485"/>
  </sheetPr>
  <dimension ref="B1:T34"/>
  <sheetViews>
    <sheetView zoomScale="90" zoomScaleNormal="90" workbookViewId="0">
      <selection activeCell="D1" sqref="D1"/>
    </sheetView>
  </sheetViews>
  <sheetFormatPr defaultRowHeight="15" x14ac:dyDescent="0.25"/>
  <cols>
    <col min="4" max="4" width="49" customWidth="1"/>
    <col min="5" max="5" width="12.85546875" customWidth="1"/>
    <col min="6" max="6" width="5.7109375" customWidth="1"/>
    <col min="7" max="7" width="53.28515625" customWidth="1"/>
    <col min="9" max="9" width="30.7109375" customWidth="1"/>
    <col min="12" max="12" width="7.7109375" customWidth="1"/>
    <col min="13" max="13" width="13" hidden="1" customWidth="1"/>
    <col min="14" max="20" width="9.140625" hidden="1" customWidth="1"/>
    <col min="21" max="21" width="9.140625" customWidth="1"/>
  </cols>
  <sheetData>
    <row r="1" spans="2:20" ht="15.75" thickBot="1" x14ac:dyDescent="0.3">
      <c r="B1" s="28"/>
      <c r="C1" s="28"/>
      <c r="D1" s="28"/>
      <c r="E1" s="28"/>
      <c r="F1" s="28"/>
      <c r="G1" s="28"/>
      <c r="H1" s="28"/>
      <c r="I1" s="28"/>
      <c r="J1" s="28"/>
    </row>
    <row r="2" spans="2:20" ht="15.75" thickBot="1" x14ac:dyDescent="0.3">
      <c r="B2" s="29"/>
      <c r="C2" s="30" t="s">
        <v>288</v>
      </c>
      <c r="D2" s="31" t="s">
        <v>351</v>
      </c>
      <c r="E2" s="31"/>
      <c r="F2" s="32"/>
      <c r="G2" s="32"/>
      <c r="H2" s="32"/>
      <c r="I2" s="33"/>
      <c r="J2" s="28"/>
    </row>
    <row r="3" spans="2:20" ht="24" customHeight="1" thickBot="1" x14ac:dyDescent="0.4">
      <c r="B3" s="34"/>
      <c r="C3" s="28"/>
      <c r="D3" s="198" t="s">
        <v>289</v>
      </c>
      <c r="E3" s="199"/>
      <c r="F3" s="199"/>
      <c r="G3" s="200"/>
      <c r="H3" s="28"/>
      <c r="I3" s="35"/>
      <c r="J3" s="28"/>
    </row>
    <row r="4" spans="2:20" ht="24" customHeight="1" x14ac:dyDescent="0.35">
      <c r="B4" s="34"/>
      <c r="C4" s="28"/>
      <c r="D4" s="36"/>
      <c r="E4" s="36"/>
      <c r="F4" s="36"/>
      <c r="G4" s="36"/>
      <c r="H4" s="28"/>
      <c r="I4" s="35"/>
      <c r="J4" s="28"/>
    </row>
    <row r="5" spans="2:20" ht="24" customHeight="1" x14ac:dyDescent="0.35">
      <c r="B5" s="34"/>
      <c r="C5" s="28"/>
      <c r="D5" s="201" t="s">
        <v>290</v>
      </c>
      <c r="E5" s="202"/>
      <c r="F5" s="37"/>
      <c r="G5" s="38">
        <f>Introduction!E12</f>
        <v>0</v>
      </c>
      <c r="H5" s="28"/>
      <c r="I5" s="35"/>
      <c r="J5" s="28"/>
    </row>
    <row r="6" spans="2:20" ht="24" customHeight="1" x14ac:dyDescent="0.35">
      <c r="B6" s="34"/>
      <c r="C6" s="28"/>
      <c r="D6" s="203" t="s">
        <v>291</v>
      </c>
      <c r="E6" s="204"/>
      <c r="F6" s="39"/>
      <c r="G6" s="40">
        <f xml:space="preserve"> Introduction!E9</f>
        <v>0</v>
      </c>
      <c r="H6" s="28"/>
      <c r="I6" s="35"/>
      <c r="J6" s="28"/>
    </row>
    <row r="7" spans="2:20" ht="12.75" customHeight="1" x14ac:dyDescent="0.25">
      <c r="B7" s="34"/>
      <c r="C7" s="28"/>
      <c r="D7" s="179"/>
      <c r="E7" s="179"/>
      <c r="F7" s="179"/>
      <c r="G7" s="179"/>
      <c r="H7" s="28"/>
      <c r="I7" s="35"/>
      <c r="J7" s="28"/>
    </row>
    <row r="8" spans="2:20" ht="24" customHeight="1" x14ac:dyDescent="0.25">
      <c r="B8" s="34"/>
      <c r="C8" s="28"/>
      <c r="D8" s="205" t="s">
        <v>292</v>
      </c>
      <c r="E8" s="205"/>
      <c r="F8" s="205"/>
      <c r="G8" s="205"/>
      <c r="H8" s="28"/>
      <c r="I8" s="35"/>
      <c r="J8" s="28"/>
    </row>
    <row r="9" spans="2:20" x14ac:dyDescent="0.25">
      <c r="B9" s="34"/>
      <c r="C9" s="28"/>
      <c r="D9" s="28"/>
      <c r="E9" s="28"/>
      <c r="F9" s="28"/>
      <c r="G9" s="28"/>
      <c r="H9" s="28"/>
      <c r="I9" s="35"/>
      <c r="J9" s="28"/>
    </row>
    <row r="10" spans="2:20" ht="41.25" customHeight="1" x14ac:dyDescent="0.25">
      <c r="B10" s="34"/>
      <c r="C10" s="41"/>
      <c r="D10" s="41"/>
      <c r="E10" s="42" t="s">
        <v>293</v>
      </c>
      <c r="F10" s="41"/>
      <c r="G10" s="41"/>
      <c r="H10" s="41"/>
      <c r="I10" s="35"/>
      <c r="J10" s="28"/>
      <c r="M10" s="43" t="s">
        <v>294</v>
      </c>
      <c r="N10" s="44" t="s">
        <v>347</v>
      </c>
      <c r="O10" s="44"/>
      <c r="P10" s="44" t="s">
        <v>348</v>
      </c>
      <c r="Q10" s="44"/>
      <c r="R10" s="44" t="s">
        <v>349</v>
      </c>
      <c r="S10" s="44"/>
      <c r="T10" s="45" t="s">
        <v>350</v>
      </c>
    </row>
    <row r="11" spans="2:20" ht="31.5" x14ac:dyDescent="0.25">
      <c r="B11" s="34"/>
      <c r="C11" s="46">
        <v>1</v>
      </c>
      <c r="D11" s="47" t="s">
        <v>295</v>
      </c>
      <c r="E11" s="48"/>
      <c r="F11" s="49"/>
      <c r="G11" s="49" t="str">
        <f>IF(E11="Yes","The charge for this Full Transfer application will be:","")</f>
        <v/>
      </c>
      <c r="H11" s="50" t="str">
        <f>IF(E11="Yes",N14,"")</f>
        <v/>
      </c>
      <c r="I11" s="35"/>
      <c r="J11" s="28"/>
      <c r="M11" s="51" t="s">
        <v>296</v>
      </c>
      <c r="N11" s="52">
        <v>5558</v>
      </c>
      <c r="O11" s="52"/>
      <c r="P11" s="52">
        <v>7685</v>
      </c>
      <c r="Q11" s="52"/>
      <c r="R11" s="52">
        <v>12564</v>
      </c>
      <c r="S11" s="52"/>
      <c r="T11" s="53">
        <v>15531</v>
      </c>
    </row>
    <row r="12" spans="2:20" ht="15.75" x14ac:dyDescent="0.25">
      <c r="B12" s="34"/>
      <c r="C12" s="54"/>
      <c r="D12" s="55"/>
      <c r="E12" s="41"/>
      <c r="F12" s="41"/>
      <c r="G12" s="41"/>
      <c r="H12" s="56"/>
      <c r="I12" s="35"/>
      <c r="J12" s="57"/>
      <c r="M12" s="58"/>
      <c r="N12" s="59"/>
      <c r="O12" s="59"/>
      <c r="P12" s="59"/>
      <c r="Q12" s="59"/>
      <c r="R12" s="59"/>
      <c r="S12" s="59"/>
      <c r="T12" s="60"/>
    </row>
    <row r="13" spans="2:20" ht="15.75" x14ac:dyDescent="0.25">
      <c r="B13" s="34"/>
      <c r="C13" s="54"/>
      <c r="D13" s="61" t="str">
        <f>IF(E11="Yes","You do not need to answer any more questions","")</f>
        <v/>
      </c>
      <c r="E13" s="41"/>
      <c r="F13" s="41"/>
      <c r="G13" s="41"/>
      <c r="H13" s="56"/>
      <c r="I13" s="35"/>
      <c r="J13" s="57"/>
      <c r="M13" s="58"/>
      <c r="N13" s="59"/>
      <c r="O13" s="59"/>
      <c r="P13" s="59"/>
      <c r="Q13" s="59"/>
      <c r="R13" s="59"/>
      <c r="S13" s="59"/>
      <c r="T13" s="60"/>
    </row>
    <row r="14" spans="2:20" ht="53.25" customHeight="1" x14ac:dyDescent="0.25">
      <c r="B14" s="34"/>
      <c r="C14" s="54"/>
      <c r="D14" s="55" t="s">
        <v>297</v>
      </c>
      <c r="E14" s="62"/>
      <c r="F14" s="41"/>
      <c r="G14" s="41"/>
      <c r="H14" s="56"/>
      <c r="I14" s="35"/>
      <c r="J14" s="57"/>
      <c r="M14" s="63" t="s">
        <v>298</v>
      </c>
      <c r="N14" s="64">
        <v>2844</v>
      </c>
      <c r="O14" s="64"/>
      <c r="P14" s="64">
        <v>2844</v>
      </c>
      <c r="Q14" s="64"/>
      <c r="R14" s="64">
        <v>2844</v>
      </c>
      <c r="S14" s="64"/>
      <c r="T14" s="65">
        <v>2844</v>
      </c>
    </row>
    <row r="15" spans="2:20" ht="9.75" customHeight="1" x14ac:dyDescent="0.25">
      <c r="B15" s="66"/>
      <c r="C15" s="54"/>
      <c r="D15" s="41"/>
      <c r="E15" s="41"/>
      <c r="F15" s="41"/>
      <c r="G15" s="41"/>
      <c r="H15" s="56"/>
      <c r="I15" s="35"/>
      <c r="J15" s="28"/>
    </row>
    <row r="16" spans="2:20" ht="31.5" x14ac:dyDescent="0.25">
      <c r="B16" s="34"/>
      <c r="C16" s="67">
        <v>2</v>
      </c>
      <c r="D16" s="47" t="s">
        <v>299</v>
      </c>
      <c r="E16" s="48"/>
      <c r="F16" s="68">
        <f>IF(E16="yes",2,0)</f>
        <v>0</v>
      </c>
      <c r="G16" s="41"/>
      <c r="H16" s="56"/>
      <c r="I16" s="35"/>
      <c r="J16" s="57"/>
    </row>
    <row r="17" spans="2:12" ht="15.75" x14ac:dyDescent="0.25">
      <c r="B17" s="66"/>
      <c r="C17" s="69"/>
      <c r="D17" s="41"/>
      <c r="E17" s="41"/>
      <c r="F17" s="68"/>
      <c r="G17" s="70" t="str">
        <f>IF(E11="no","The charge band for this Part Transfer application will be:","")</f>
        <v/>
      </c>
      <c r="H17" s="71" t="str">
        <f>IF(F20=3,"Band 4",IF(F20=2,"Band 3",IF(F20=1,"Band 2",IF(E11="yes","",IF(E11="","",IF(H18="","","Band 1"))))))</f>
        <v/>
      </c>
      <c r="I17" s="35"/>
      <c r="J17" s="28"/>
    </row>
    <row r="18" spans="2:12" ht="47.25" x14ac:dyDescent="0.25">
      <c r="B18" s="34"/>
      <c r="C18" s="72">
        <v>3</v>
      </c>
      <c r="D18" s="47" t="s">
        <v>300</v>
      </c>
      <c r="E18" s="48"/>
      <c r="F18" s="73">
        <f>IF(E18="Yes",1,0)</f>
        <v>0</v>
      </c>
      <c r="G18" s="49" t="str">
        <f>IF(E11="No","The charge for this Part Transfer application will be:","")</f>
        <v/>
      </c>
      <c r="H18" s="74" t="str">
        <f>IF(F20=3,T11,IF(F20=2,R11,IF(F20=1,P11,IF(E11="yes","",IF(E11="","",IF(E16="","",IF(E18="","",$N$11)))))))</f>
        <v/>
      </c>
      <c r="I18" s="35"/>
      <c r="J18" s="57"/>
    </row>
    <row r="19" spans="2:12" x14ac:dyDescent="0.25">
      <c r="B19" s="34"/>
      <c r="C19" s="28"/>
      <c r="D19" s="28"/>
      <c r="E19" s="28"/>
      <c r="F19" s="75"/>
      <c r="G19" s="28"/>
      <c r="H19" s="76"/>
      <c r="I19" s="35"/>
      <c r="J19" s="28"/>
    </row>
    <row r="20" spans="2:12" x14ac:dyDescent="0.25">
      <c r="B20" s="34"/>
      <c r="C20" s="28"/>
      <c r="D20" s="28"/>
      <c r="E20" s="28"/>
      <c r="F20" s="75">
        <f>SUM(F16+F18)</f>
        <v>0</v>
      </c>
      <c r="G20" s="28"/>
      <c r="H20" s="28"/>
      <c r="I20" s="35"/>
      <c r="J20" s="77"/>
    </row>
    <row r="21" spans="2:12" x14ac:dyDescent="0.25">
      <c r="B21" s="34"/>
      <c r="C21" s="28"/>
      <c r="D21" s="28"/>
      <c r="E21" s="28"/>
      <c r="F21" s="28"/>
      <c r="G21" s="28"/>
      <c r="H21" s="76"/>
      <c r="I21" s="35"/>
      <c r="J21" s="77"/>
    </row>
    <row r="22" spans="2:12" x14ac:dyDescent="0.25">
      <c r="B22" s="34"/>
      <c r="C22" s="28"/>
      <c r="D22" s="28"/>
      <c r="E22" s="28"/>
      <c r="F22" s="28"/>
      <c r="G22" s="28"/>
      <c r="H22" s="28"/>
      <c r="I22" s="35"/>
      <c r="J22" s="28"/>
    </row>
    <row r="23" spans="2:12" x14ac:dyDescent="0.25">
      <c r="B23" s="34"/>
      <c r="C23" s="28"/>
      <c r="D23" s="28"/>
      <c r="E23" s="28"/>
      <c r="F23" s="28"/>
      <c r="G23" s="28"/>
      <c r="H23" s="28"/>
      <c r="I23" s="35"/>
      <c r="J23" s="28"/>
      <c r="L23" s="78"/>
    </row>
    <row r="24" spans="2:12" x14ac:dyDescent="0.25">
      <c r="B24" s="34"/>
      <c r="C24" s="28"/>
      <c r="D24" s="28"/>
      <c r="E24" s="28"/>
      <c r="F24" s="28"/>
      <c r="G24" s="28"/>
      <c r="H24" s="28"/>
      <c r="I24" s="35"/>
      <c r="J24" s="28"/>
    </row>
    <row r="25" spans="2:12" ht="15.75" thickBot="1" x14ac:dyDescent="0.3">
      <c r="B25" s="79"/>
      <c r="C25" s="80"/>
      <c r="D25" s="80"/>
      <c r="E25" s="80"/>
      <c r="F25" s="80"/>
      <c r="G25" s="80"/>
      <c r="H25" s="80"/>
      <c r="I25" s="81"/>
      <c r="J25" s="28"/>
    </row>
    <row r="26" spans="2:12" x14ac:dyDescent="0.25">
      <c r="B26" s="28"/>
      <c r="C26" s="28"/>
      <c r="D26" s="28"/>
      <c r="E26" s="28"/>
      <c r="F26" s="28"/>
      <c r="G26" s="28"/>
      <c r="H26" s="28"/>
      <c r="I26" s="28"/>
      <c r="J26" s="28"/>
    </row>
    <row r="27" spans="2:12" x14ac:dyDescent="0.25">
      <c r="B27" s="28"/>
      <c r="C27" s="28"/>
      <c r="D27" s="28"/>
      <c r="E27" s="28"/>
      <c r="F27" s="28"/>
      <c r="G27" s="28"/>
      <c r="H27" s="28"/>
      <c r="I27" s="28"/>
      <c r="J27" s="28"/>
    </row>
    <row r="28" spans="2:12" x14ac:dyDescent="0.25">
      <c r="B28" s="28"/>
      <c r="C28" s="28"/>
      <c r="D28" s="28"/>
      <c r="E28" s="28"/>
      <c r="F28" s="28"/>
      <c r="G28" s="28"/>
      <c r="H28" s="28"/>
      <c r="I28" s="28"/>
      <c r="J28" s="28"/>
    </row>
    <row r="29" spans="2:12" x14ac:dyDescent="0.25">
      <c r="B29" s="28"/>
      <c r="C29" s="28"/>
      <c r="D29" s="28"/>
      <c r="E29" s="28"/>
      <c r="F29" s="28"/>
      <c r="G29" s="28"/>
      <c r="H29" s="28"/>
      <c r="I29" s="28"/>
      <c r="J29" s="28"/>
    </row>
    <row r="30" spans="2:12" x14ac:dyDescent="0.25">
      <c r="B30" s="28"/>
      <c r="C30" s="28"/>
      <c r="D30" s="28"/>
      <c r="E30" s="28"/>
      <c r="F30" s="28"/>
      <c r="G30" s="28"/>
      <c r="H30" s="28"/>
      <c r="I30" s="28"/>
      <c r="J30" s="28"/>
    </row>
    <row r="31" spans="2:12" x14ac:dyDescent="0.25">
      <c r="B31" s="28"/>
      <c r="C31" s="28"/>
      <c r="D31" s="28"/>
      <c r="E31" s="28"/>
      <c r="F31" s="28"/>
      <c r="G31" s="28"/>
      <c r="H31" s="28"/>
      <c r="I31" s="28"/>
      <c r="J31" s="28"/>
    </row>
    <row r="32" spans="2:12" x14ac:dyDescent="0.25">
      <c r="B32" s="28"/>
      <c r="C32" s="28"/>
      <c r="D32" s="28"/>
      <c r="E32" s="28"/>
      <c r="F32" s="28"/>
      <c r="G32" s="28"/>
      <c r="H32" s="28"/>
      <c r="I32" s="28"/>
      <c r="J32" s="28"/>
    </row>
    <row r="33" spans="2:10" x14ac:dyDescent="0.25">
      <c r="B33" s="28"/>
      <c r="C33" s="28"/>
      <c r="D33" s="28"/>
      <c r="E33" s="28"/>
      <c r="F33" s="28"/>
      <c r="G33" s="28"/>
      <c r="H33" s="28"/>
      <c r="I33" s="28"/>
      <c r="J33" s="28"/>
    </row>
    <row r="34" spans="2:10" x14ac:dyDescent="0.25">
      <c r="B34" s="28"/>
      <c r="C34" s="28"/>
      <c r="D34" s="28"/>
      <c r="E34" s="28"/>
      <c r="F34" s="28"/>
      <c r="G34" s="28"/>
      <c r="H34" s="28"/>
      <c r="I34" s="28"/>
      <c r="J34" s="28"/>
    </row>
  </sheetData>
  <sheetProtection algorithmName="SHA-512" hashValue="h5TN8bNDdgz6rhQmge9nYA9cwtGTx4j5u9wBLshlpaptJVtJYxFu4wwuyHmsEsC+uFkqkkz/fHoboVNNVkvEmQ==" saltValue="rEezI/2DoWIvGCXwS0RGZA==" spinCount="100000" sheet="1" objects="1" scenarios="1"/>
  <mergeCells count="5">
    <mergeCell ref="D3:G3"/>
    <mergeCell ref="D5:E5"/>
    <mergeCell ref="D6:E6"/>
    <mergeCell ref="D7:G7"/>
    <mergeCell ref="D8:G8"/>
  </mergeCells>
  <conditionalFormatting sqref="D13">
    <cfRule type="containsText" dxfId="6" priority="9" operator="containsText" text="Answer">
      <formula>NOT(ISERROR(SEARCH("Answer",D13)))</formula>
    </cfRule>
  </conditionalFormatting>
  <conditionalFormatting sqref="E11">
    <cfRule type="containsText" dxfId="5" priority="7" operator="containsText" text="No">
      <formula>NOT(ISERROR(SEARCH("No",E11)))</formula>
    </cfRule>
    <cfRule type="containsText" dxfId="4" priority="8" operator="containsText" text="Yes">
      <formula>NOT(ISERROR(SEARCH("Yes",E11)))</formula>
    </cfRule>
  </conditionalFormatting>
  <conditionalFormatting sqref="E14">
    <cfRule type="containsText" dxfId="3" priority="11" operator="containsText" text="Please answer">
      <formula>NOT(ISERROR(SEARCH("Please answer",E14)))</formula>
    </cfRule>
  </conditionalFormatting>
  <conditionalFormatting sqref="E16:E18">
    <cfRule type="containsText" dxfId="2" priority="1" operator="containsText" text="No">
      <formula>NOT(ISERROR(SEARCH("No",E16)))</formula>
    </cfRule>
    <cfRule type="containsText" dxfId="1" priority="2" operator="containsText" text="Yes">
      <formula>NOT(ISERROR(SEARCH("Yes",E16)))</formula>
    </cfRule>
  </conditionalFormatting>
  <conditionalFormatting sqref="G11">
    <cfRule type="containsText" dxfId="0" priority="10" operator="containsText" text="The charge">
      <formula>NOT(ISERROR(SEARCH("The charge",G11)))</formula>
    </cfRule>
  </conditionalFormatting>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326CB18D-6D64-4382-B4C1-5D250003955A}">
          <x14:formula1>
            <xm:f>Picklists!$AA$2:$AA$3</xm:f>
          </x14:formula1>
          <xm:sqref>E11 E16 E18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B044F-4811-4957-9575-305F39821B36}">
  <sheetPr>
    <tabColor theme="1"/>
  </sheetPr>
  <dimension ref="A1:AW135"/>
  <sheetViews>
    <sheetView topLeftCell="X1" zoomScale="110" zoomScaleNormal="110" workbookViewId="0">
      <selection activeCell="I1" sqref="I1"/>
    </sheetView>
  </sheetViews>
  <sheetFormatPr defaultRowHeight="15" x14ac:dyDescent="0.25"/>
  <cols>
    <col min="3" max="3" width="18.7109375" customWidth="1"/>
    <col min="4" max="4" width="26.5703125" customWidth="1"/>
    <col min="6" max="6" width="10.140625" customWidth="1"/>
    <col min="8" max="8" width="10" customWidth="1"/>
    <col min="14" max="14" width="14.85546875" customWidth="1"/>
    <col min="15" max="16" width="18.5703125" customWidth="1"/>
    <col min="22" max="22" width="21.5703125" customWidth="1"/>
  </cols>
  <sheetData>
    <row r="1" spans="1:49" ht="45" x14ac:dyDescent="0.25">
      <c r="A1" s="1"/>
      <c r="B1" s="1" t="s">
        <v>0</v>
      </c>
      <c r="C1" s="1"/>
      <c r="D1" s="1" t="s">
        <v>1</v>
      </c>
      <c r="E1" s="1"/>
      <c r="F1" s="1"/>
      <c r="G1" s="1"/>
      <c r="H1" s="2" t="s">
        <v>2</v>
      </c>
      <c r="I1" s="2" t="s">
        <v>3</v>
      </c>
      <c r="J1" s="2"/>
      <c r="K1" s="2"/>
      <c r="L1" s="1" t="s">
        <v>4</v>
      </c>
      <c r="M1" s="1"/>
      <c r="N1" s="1" t="s">
        <v>4</v>
      </c>
      <c r="O1" s="1"/>
      <c r="P1" s="1"/>
      <c r="Q1" s="1"/>
      <c r="R1" s="1"/>
      <c r="S1" s="1"/>
      <c r="T1" s="1" t="s">
        <v>5</v>
      </c>
      <c r="U1" s="1"/>
      <c r="V1" s="1" t="s">
        <v>4</v>
      </c>
      <c r="W1" s="1"/>
      <c r="X1" s="1"/>
      <c r="Y1" s="1"/>
      <c r="Z1" s="1"/>
      <c r="AA1" s="1" t="s">
        <v>6</v>
      </c>
      <c r="AB1" s="1"/>
      <c r="AC1" s="1"/>
      <c r="AD1" s="1" t="s">
        <v>7</v>
      </c>
      <c r="AE1" s="1"/>
      <c r="AF1" s="1"/>
      <c r="AG1" s="1"/>
      <c r="AH1" s="1" t="s">
        <v>8</v>
      </c>
      <c r="AI1" s="1" t="s">
        <v>9</v>
      </c>
      <c r="AJ1" s="3" t="s">
        <v>10</v>
      </c>
      <c r="AK1" s="3" t="s">
        <v>11</v>
      </c>
      <c r="AL1" s="1"/>
    </row>
    <row r="2" spans="1:49" ht="50.25" customHeight="1" x14ac:dyDescent="0.25">
      <c r="B2" s="4" t="s">
        <v>12</v>
      </c>
      <c r="C2" s="4" t="s">
        <v>13</v>
      </c>
      <c r="D2" s="4" t="s">
        <v>14</v>
      </c>
      <c r="E2" s="4" t="s">
        <v>15</v>
      </c>
      <c r="F2" s="4" t="s">
        <v>16</v>
      </c>
      <c r="G2" s="4" t="s">
        <v>17</v>
      </c>
      <c r="H2" s="4" t="s">
        <v>18</v>
      </c>
      <c r="I2" s="4" t="s">
        <v>19</v>
      </c>
      <c r="J2" s="4"/>
      <c r="K2" s="5"/>
      <c r="L2" s="4"/>
      <c r="M2" s="4"/>
      <c r="N2" s="4" t="s">
        <v>20</v>
      </c>
      <c r="O2" s="4"/>
      <c r="P2" s="4"/>
      <c r="Q2" s="4"/>
      <c r="R2" s="4"/>
      <c r="S2" s="4"/>
      <c r="T2" s="4"/>
      <c r="U2" s="4"/>
      <c r="V2" s="4" t="s">
        <v>21</v>
      </c>
      <c r="W2" s="4"/>
      <c r="X2" s="4"/>
      <c r="Y2" s="4"/>
      <c r="Z2" s="4"/>
      <c r="AA2" s="4" t="s">
        <v>22</v>
      </c>
      <c r="AB2" s="4"/>
      <c r="AC2" s="4" t="s">
        <v>22</v>
      </c>
      <c r="AD2" s="4" t="s">
        <v>23</v>
      </c>
      <c r="AE2" s="4"/>
      <c r="AF2" s="4" t="s">
        <v>22</v>
      </c>
      <c r="AG2" s="4" t="s">
        <v>24</v>
      </c>
      <c r="AH2" s="4" t="s">
        <v>22</v>
      </c>
      <c r="AI2" s="4" t="s">
        <v>25</v>
      </c>
      <c r="AJ2" s="4">
        <v>0</v>
      </c>
      <c r="AK2" s="4" t="s">
        <v>26</v>
      </c>
      <c r="AL2" s="4"/>
      <c r="AM2" s="4"/>
      <c r="AN2" s="4"/>
      <c r="AO2" s="4"/>
      <c r="AP2" s="4"/>
      <c r="AQ2" s="4"/>
      <c r="AR2" s="4"/>
      <c r="AS2" s="4"/>
      <c r="AT2" s="4"/>
      <c r="AU2" s="4"/>
      <c r="AV2" s="4"/>
      <c r="AW2" s="4"/>
    </row>
    <row r="3" spans="1:49" ht="30" x14ac:dyDescent="0.25">
      <c r="B3" t="s">
        <v>22</v>
      </c>
      <c r="C3" s="4" t="s">
        <v>27</v>
      </c>
      <c r="D3" s="6" t="s">
        <v>28</v>
      </c>
      <c r="E3" s="7" t="s">
        <v>29</v>
      </c>
      <c r="F3">
        <v>50</v>
      </c>
      <c r="G3" t="s">
        <v>30</v>
      </c>
      <c r="H3" t="s">
        <v>31</v>
      </c>
      <c r="I3" t="s">
        <v>24</v>
      </c>
      <c r="K3" s="8"/>
      <c r="L3" t="s">
        <v>32</v>
      </c>
      <c r="N3" t="s">
        <v>33</v>
      </c>
      <c r="O3" t="s">
        <v>34</v>
      </c>
      <c r="P3" t="s">
        <v>35</v>
      </c>
      <c r="Q3" t="s">
        <v>36</v>
      </c>
      <c r="R3" t="s">
        <v>37</v>
      </c>
      <c r="S3" t="s">
        <v>38</v>
      </c>
      <c r="T3" t="s">
        <v>39</v>
      </c>
      <c r="V3" t="s">
        <v>14</v>
      </c>
      <c r="W3" t="s">
        <v>40</v>
      </c>
      <c r="Y3" t="s">
        <v>41</v>
      </c>
      <c r="AA3" t="s">
        <v>24</v>
      </c>
      <c r="AC3" t="s">
        <v>24</v>
      </c>
      <c r="AD3" t="s">
        <v>42</v>
      </c>
      <c r="AF3" t="s">
        <v>24</v>
      </c>
      <c r="AG3" t="s">
        <v>43</v>
      </c>
      <c r="AH3" t="s">
        <v>24</v>
      </c>
      <c r="AI3" t="s">
        <v>44</v>
      </c>
      <c r="AJ3">
        <v>1</v>
      </c>
      <c r="AK3" t="s">
        <v>45</v>
      </c>
    </row>
    <row r="4" spans="1:49" x14ac:dyDescent="0.25">
      <c r="B4" t="s">
        <v>24</v>
      </c>
      <c r="D4" s="9" t="s">
        <v>46</v>
      </c>
      <c r="E4" s="10" t="s">
        <v>47</v>
      </c>
      <c r="F4">
        <v>1000</v>
      </c>
      <c r="G4" t="s">
        <v>48</v>
      </c>
      <c r="H4" t="s">
        <v>49</v>
      </c>
      <c r="I4" t="s">
        <v>24</v>
      </c>
      <c r="K4" s="8"/>
      <c r="N4" t="s">
        <v>50</v>
      </c>
      <c r="O4" t="s">
        <v>51</v>
      </c>
      <c r="P4" t="s">
        <v>52</v>
      </c>
      <c r="Q4" t="s">
        <v>53</v>
      </c>
      <c r="R4" t="s">
        <v>54</v>
      </c>
      <c r="S4" t="s">
        <v>55</v>
      </c>
      <c r="T4" t="s">
        <v>56</v>
      </c>
      <c r="V4" t="s">
        <v>57</v>
      </c>
      <c r="Y4">
        <v>1</v>
      </c>
      <c r="AE4">
        <v>0</v>
      </c>
      <c r="AF4" t="s">
        <v>22</v>
      </c>
      <c r="AH4" t="s">
        <v>43</v>
      </c>
      <c r="AI4" t="s">
        <v>58</v>
      </c>
      <c r="AJ4">
        <v>2</v>
      </c>
      <c r="AK4" t="s">
        <v>43</v>
      </c>
    </row>
    <row r="5" spans="1:49" x14ac:dyDescent="0.25">
      <c r="D5" s="6" t="s">
        <v>59</v>
      </c>
      <c r="E5" s="7" t="s">
        <v>60</v>
      </c>
      <c r="H5" t="s">
        <v>61</v>
      </c>
      <c r="I5" t="s">
        <v>24</v>
      </c>
      <c r="K5" s="8"/>
      <c r="N5" t="s">
        <v>62</v>
      </c>
      <c r="O5" t="s">
        <v>63</v>
      </c>
      <c r="P5" t="s">
        <v>64</v>
      </c>
      <c r="R5" t="s">
        <v>65</v>
      </c>
      <c r="Y5">
        <v>2</v>
      </c>
      <c r="AE5">
        <v>1</v>
      </c>
      <c r="AI5" t="s">
        <v>66</v>
      </c>
      <c r="AJ5" t="s">
        <v>67</v>
      </c>
    </row>
    <row r="6" spans="1:49" x14ac:dyDescent="0.25">
      <c r="D6" s="6" t="s">
        <v>68</v>
      </c>
      <c r="E6" s="7" t="s">
        <v>60</v>
      </c>
      <c r="F6">
        <v>20</v>
      </c>
      <c r="G6" t="s">
        <v>30</v>
      </c>
      <c r="I6" t="s">
        <v>24</v>
      </c>
      <c r="K6" s="8"/>
      <c r="N6" t="s">
        <v>69</v>
      </c>
      <c r="O6" t="s">
        <v>70</v>
      </c>
      <c r="P6" t="s">
        <v>71</v>
      </c>
      <c r="R6" t="s">
        <v>72</v>
      </c>
      <c r="Y6">
        <v>3</v>
      </c>
      <c r="AE6">
        <v>2</v>
      </c>
    </row>
    <row r="7" spans="1:49" x14ac:dyDescent="0.25">
      <c r="D7" s="6" t="s">
        <v>73</v>
      </c>
      <c r="E7" s="7" t="s">
        <v>29</v>
      </c>
      <c r="H7" t="s">
        <v>49</v>
      </c>
      <c r="I7" t="s">
        <v>24</v>
      </c>
      <c r="K7" s="8"/>
      <c r="N7" t="s">
        <v>74</v>
      </c>
      <c r="O7" t="s">
        <v>75</v>
      </c>
      <c r="P7" t="s">
        <v>76</v>
      </c>
      <c r="Y7">
        <v>4</v>
      </c>
      <c r="AE7">
        <v>3</v>
      </c>
    </row>
    <row r="8" spans="1:49" x14ac:dyDescent="0.25">
      <c r="D8" s="11" t="s">
        <v>77</v>
      </c>
      <c r="E8" s="7" t="s">
        <v>29</v>
      </c>
      <c r="H8" t="s">
        <v>49</v>
      </c>
      <c r="I8" t="s">
        <v>24</v>
      </c>
      <c r="K8" s="8"/>
      <c r="N8" t="s">
        <v>78</v>
      </c>
      <c r="O8" t="s">
        <v>79</v>
      </c>
      <c r="P8" t="s">
        <v>80</v>
      </c>
      <c r="Y8">
        <v>5</v>
      </c>
      <c r="AE8">
        <v>4</v>
      </c>
    </row>
    <row r="9" spans="1:49" x14ac:dyDescent="0.25">
      <c r="D9" s="11" t="s">
        <v>81</v>
      </c>
      <c r="E9" s="7" t="s">
        <v>29</v>
      </c>
      <c r="H9" t="s">
        <v>49</v>
      </c>
      <c r="I9" t="s">
        <v>24</v>
      </c>
      <c r="K9" s="8"/>
      <c r="N9" t="s">
        <v>82</v>
      </c>
      <c r="O9" t="s">
        <v>83</v>
      </c>
      <c r="P9" t="s">
        <v>84</v>
      </c>
      <c r="Y9">
        <v>6</v>
      </c>
      <c r="AE9">
        <v>5</v>
      </c>
    </row>
    <row r="10" spans="1:49" x14ac:dyDescent="0.25">
      <c r="D10" s="11" t="s">
        <v>85</v>
      </c>
      <c r="E10" s="7" t="s">
        <v>60</v>
      </c>
      <c r="I10" t="s">
        <v>24</v>
      </c>
      <c r="K10" s="8"/>
      <c r="N10" t="s">
        <v>86</v>
      </c>
      <c r="O10" t="s">
        <v>87</v>
      </c>
      <c r="AE10" t="s">
        <v>88</v>
      </c>
    </row>
    <row r="11" spans="1:49" ht="15.75" thickBot="1" x14ac:dyDescent="0.3">
      <c r="D11" s="12" t="s">
        <v>89</v>
      </c>
      <c r="E11" s="13" t="s">
        <v>60</v>
      </c>
      <c r="I11" t="s">
        <v>24</v>
      </c>
      <c r="K11" s="8"/>
      <c r="N11" t="s">
        <v>90</v>
      </c>
      <c r="O11" t="s">
        <v>91</v>
      </c>
    </row>
    <row r="12" spans="1:49" x14ac:dyDescent="0.25">
      <c r="D12" s="9" t="s">
        <v>92</v>
      </c>
      <c r="E12" s="10" t="s">
        <v>29</v>
      </c>
      <c r="H12" t="s">
        <v>61</v>
      </c>
      <c r="I12" t="s">
        <v>24</v>
      </c>
      <c r="K12" s="8"/>
      <c r="N12" t="s">
        <v>93</v>
      </c>
      <c r="O12" t="s">
        <v>94</v>
      </c>
    </row>
    <row r="13" spans="1:49" x14ac:dyDescent="0.25">
      <c r="D13" s="6" t="s">
        <v>95</v>
      </c>
      <c r="E13" s="7" t="s">
        <v>60</v>
      </c>
      <c r="H13" t="s">
        <v>61</v>
      </c>
      <c r="I13" t="s">
        <v>24</v>
      </c>
      <c r="K13" s="8"/>
      <c r="N13" t="s">
        <v>96</v>
      </c>
      <c r="O13" t="s">
        <v>97</v>
      </c>
    </row>
    <row r="14" spans="1:49" x14ac:dyDescent="0.25">
      <c r="D14" s="6" t="s">
        <v>98</v>
      </c>
      <c r="E14" s="7" t="s">
        <v>29</v>
      </c>
      <c r="F14">
        <v>20</v>
      </c>
      <c r="G14" t="s">
        <v>99</v>
      </c>
      <c r="H14" t="s">
        <v>100</v>
      </c>
      <c r="I14" t="s">
        <v>24</v>
      </c>
      <c r="K14" s="8"/>
      <c r="N14" t="s">
        <v>101</v>
      </c>
      <c r="O14" t="s">
        <v>102</v>
      </c>
    </row>
    <row r="15" spans="1:49" ht="15.75" thickBot="1" x14ac:dyDescent="0.3">
      <c r="D15" s="12" t="s">
        <v>103</v>
      </c>
      <c r="E15" s="13" t="s">
        <v>47</v>
      </c>
      <c r="F15" s="14">
        <v>500000</v>
      </c>
      <c r="G15" t="s">
        <v>48</v>
      </c>
      <c r="H15" t="s">
        <v>61</v>
      </c>
      <c r="I15" t="s">
        <v>24</v>
      </c>
      <c r="K15" s="8"/>
      <c r="N15" t="s">
        <v>104</v>
      </c>
      <c r="O15" t="s">
        <v>105</v>
      </c>
    </row>
    <row r="16" spans="1:49" x14ac:dyDescent="0.25">
      <c r="D16" s="9" t="s">
        <v>106</v>
      </c>
      <c r="E16" s="10" t="s">
        <v>29</v>
      </c>
      <c r="H16" t="s">
        <v>107</v>
      </c>
      <c r="I16" t="s">
        <v>24</v>
      </c>
      <c r="K16" s="8"/>
      <c r="N16" t="s">
        <v>108</v>
      </c>
      <c r="O16" t="s">
        <v>109</v>
      </c>
    </row>
    <row r="17" spans="4:15" x14ac:dyDescent="0.25">
      <c r="D17" s="15" t="s">
        <v>110</v>
      </c>
      <c r="E17" s="7" t="s">
        <v>111</v>
      </c>
      <c r="F17">
        <v>4</v>
      </c>
      <c r="G17" t="s">
        <v>112</v>
      </c>
      <c r="H17" t="s">
        <v>107</v>
      </c>
      <c r="I17" t="s">
        <v>24</v>
      </c>
      <c r="K17" s="8"/>
      <c r="N17" t="s">
        <v>113</v>
      </c>
      <c r="O17" t="s">
        <v>114</v>
      </c>
    </row>
    <row r="18" spans="4:15" x14ac:dyDescent="0.25">
      <c r="D18" s="6" t="s">
        <v>115</v>
      </c>
      <c r="E18" s="7" t="s">
        <v>111</v>
      </c>
      <c r="F18">
        <v>20</v>
      </c>
      <c r="G18" t="s">
        <v>112</v>
      </c>
      <c r="H18" t="s">
        <v>107</v>
      </c>
      <c r="I18" t="s">
        <v>24</v>
      </c>
      <c r="K18" s="8"/>
      <c r="N18" t="s">
        <v>116</v>
      </c>
      <c r="O18" t="s">
        <v>117</v>
      </c>
    </row>
    <row r="19" spans="4:15" ht="15.75" thickBot="1" x14ac:dyDescent="0.3">
      <c r="D19" s="12" t="s">
        <v>118</v>
      </c>
      <c r="E19" s="13" t="s">
        <v>47</v>
      </c>
      <c r="H19" t="s">
        <v>107</v>
      </c>
      <c r="I19" t="s">
        <v>24</v>
      </c>
      <c r="K19" s="8"/>
      <c r="N19" t="s">
        <v>119</v>
      </c>
      <c r="O19" t="s">
        <v>120</v>
      </c>
    </row>
    <row r="20" spans="4:15" ht="15.75" thickBot="1" x14ac:dyDescent="0.3">
      <c r="D20" s="16" t="s">
        <v>121</v>
      </c>
      <c r="E20" s="17" t="s">
        <v>47</v>
      </c>
      <c r="F20">
        <v>30</v>
      </c>
      <c r="G20" t="s">
        <v>122</v>
      </c>
      <c r="H20" t="s">
        <v>123</v>
      </c>
      <c r="I20" t="s">
        <v>24</v>
      </c>
      <c r="K20" s="8"/>
      <c r="N20" t="s">
        <v>124</v>
      </c>
      <c r="O20" t="s">
        <v>125</v>
      </c>
    </row>
    <row r="21" spans="4:15" x14ac:dyDescent="0.25">
      <c r="D21" s="18" t="s">
        <v>126</v>
      </c>
      <c r="E21" s="10" t="s">
        <v>29</v>
      </c>
      <c r="F21">
        <v>500</v>
      </c>
      <c r="G21" t="s">
        <v>112</v>
      </c>
      <c r="H21" t="s">
        <v>127</v>
      </c>
      <c r="I21" t="s">
        <v>24</v>
      </c>
      <c r="K21" s="8"/>
      <c r="N21" t="s">
        <v>128</v>
      </c>
      <c r="O21" t="s">
        <v>129</v>
      </c>
    </row>
    <row r="22" spans="4:15" x14ac:dyDescent="0.25">
      <c r="D22" s="9" t="s">
        <v>130</v>
      </c>
      <c r="E22" s="19" t="s">
        <v>29</v>
      </c>
      <c r="F22">
        <v>50</v>
      </c>
      <c r="G22" t="s">
        <v>112</v>
      </c>
      <c r="H22" t="s">
        <v>127</v>
      </c>
      <c r="I22" t="s">
        <v>24</v>
      </c>
      <c r="K22" s="8"/>
      <c r="N22" t="s">
        <v>131</v>
      </c>
      <c r="O22" t="s">
        <v>132</v>
      </c>
    </row>
    <row r="23" spans="4:15" ht="15.75" thickBot="1" x14ac:dyDescent="0.3">
      <c r="D23" s="20" t="s">
        <v>133</v>
      </c>
      <c r="E23" s="13" t="s">
        <v>29</v>
      </c>
      <c r="F23">
        <v>500</v>
      </c>
      <c r="G23" t="s">
        <v>112</v>
      </c>
      <c r="H23" t="s">
        <v>127</v>
      </c>
      <c r="I23" t="s">
        <v>24</v>
      </c>
      <c r="K23" s="8"/>
      <c r="N23" t="s">
        <v>134</v>
      </c>
      <c r="O23" t="s">
        <v>135</v>
      </c>
    </row>
    <row r="24" spans="4:15" x14ac:dyDescent="0.25">
      <c r="D24" s="9" t="s">
        <v>136</v>
      </c>
      <c r="E24" s="10" t="s">
        <v>47</v>
      </c>
      <c r="I24" t="s">
        <v>24</v>
      </c>
      <c r="K24" s="8"/>
      <c r="O24" t="s">
        <v>137</v>
      </c>
    </row>
    <row r="25" spans="4:15" ht="15.75" thickBot="1" x14ac:dyDescent="0.3">
      <c r="D25" s="12" t="s">
        <v>138</v>
      </c>
      <c r="E25" s="13" t="s">
        <v>47</v>
      </c>
      <c r="I25" t="s">
        <v>24</v>
      </c>
      <c r="K25" s="8"/>
      <c r="O25" t="s">
        <v>139</v>
      </c>
    </row>
    <row r="26" spans="4:15" ht="15.75" thickBot="1" x14ac:dyDescent="0.3">
      <c r="D26" s="16" t="s">
        <v>140</v>
      </c>
      <c r="E26" s="17" t="s">
        <v>47</v>
      </c>
      <c r="F26">
        <v>20</v>
      </c>
      <c r="G26" t="s">
        <v>112</v>
      </c>
      <c r="H26" t="s">
        <v>141</v>
      </c>
      <c r="I26" t="s">
        <v>24</v>
      </c>
      <c r="K26" s="8"/>
      <c r="O26" t="s">
        <v>142</v>
      </c>
    </row>
    <row r="27" spans="4:15" ht="15.75" thickBot="1" x14ac:dyDescent="0.3">
      <c r="D27" s="16" t="s">
        <v>143</v>
      </c>
      <c r="E27" s="17" t="s">
        <v>47</v>
      </c>
      <c r="F27">
        <v>20</v>
      </c>
      <c r="G27" t="s">
        <v>112</v>
      </c>
      <c r="H27" t="s">
        <v>141</v>
      </c>
      <c r="I27" t="s">
        <v>24</v>
      </c>
      <c r="K27" s="8"/>
      <c r="O27" t="s">
        <v>144</v>
      </c>
    </row>
    <row r="28" spans="4:15" ht="15.75" thickBot="1" x14ac:dyDescent="0.3">
      <c r="D28" s="16" t="s">
        <v>145</v>
      </c>
      <c r="E28" s="17" t="s">
        <v>47</v>
      </c>
      <c r="F28">
        <v>75</v>
      </c>
      <c r="G28" t="s">
        <v>112</v>
      </c>
      <c r="H28" t="s">
        <v>146</v>
      </c>
      <c r="I28" t="s">
        <v>24</v>
      </c>
      <c r="K28" s="8"/>
      <c r="O28" t="s">
        <v>147</v>
      </c>
    </row>
    <row r="29" spans="4:15" x14ac:dyDescent="0.25">
      <c r="D29" s="9" t="s">
        <v>148</v>
      </c>
      <c r="E29" s="10" t="s">
        <v>111</v>
      </c>
      <c r="H29" t="s">
        <v>149</v>
      </c>
      <c r="I29" t="s">
        <v>24</v>
      </c>
      <c r="K29" s="8"/>
      <c r="O29" t="s">
        <v>150</v>
      </c>
    </row>
    <row r="30" spans="4:15" x14ac:dyDescent="0.25">
      <c r="D30" s="6" t="s">
        <v>151</v>
      </c>
      <c r="E30" s="7" t="s">
        <v>111</v>
      </c>
      <c r="H30" t="s">
        <v>149</v>
      </c>
      <c r="I30" t="s">
        <v>24</v>
      </c>
      <c r="K30" s="8"/>
      <c r="O30" t="s">
        <v>152</v>
      </c>
    </row>
    <row r="31" spans="4:15" x14ac:dyDescent="0.25">
      <c r="D31" s="6" t="s">
        <v>153</v>
      </c>
      <c r="E31" s="7" t="s">
        <v>111</v>
      </c>
      <c r="H31" t="s">
        <v>149</v>
      </c>
      <c r="I31" t="s">
        <v>24</v>
      </c>
      <c r="K31" s="8"/>
      <c r="O31" t="s">
        <v>154</v>
      </c>
    </row>
    <row r="32" spans="4:15" x14ac:dyDescent="0.25">
      <c r="D32" s="6" t="s">
        <v>155</v>
      </c>
      <c r="E32" s="7" t="s">
        <v>29</v>
      </c>
      <c r="H32" t="s">
        <v>149</v>
      </c>
      <c r="I32" t="s">
        <v>24</v>
      </c>
      <c r="K32" s="8"/>
      <c r="O32" t="s">
        <v>156</v>
      </c>
    </row>
    <row r="33" spans="4:15" x14ac:dyDescent="0.25">
      <c r="D33" s="6" t="s">
        <v>157</v>
      </c>
      <c r="E33" s="7" t="s">
        <v>111</v>
      </c>
      <c r="H33" t="s">
        <v>149</v>
      </c>
      <c r="I33" t="s">
        <v>24</v>
      </c>
      <c r="K33" s="8"/>
      <c r="O33" t="s">
        <v>158</v>
      </c>
    </row>
    <row r="34" spans="4:15" x14ac:dyDescent="0.25">
      <c r="D34" s="6" t="s">
        <v>159</v>
      </c>
      <c r="E34" s="7" t="s">
        <v>29</v>
      </c>
      <c r="H34" t="s">
        <v>149</v>
      </c>
      <c r="I34" t="s">
        <v>24</v>
      </c>
      <c r="K34" s="8"/>
      <c r="O34" t="s">
        <v>160</v>
      </c>
    </row>
    <row r="35" spans="4:15" x14ac:dyDescent="0.25">
      <c r="D35" s="6" t="s">
        <v>161</v>
      </c>
      <c r="E35" s="7" t="s">
        <v>111</v>
      </c>
      <c r="H35" t="s">
        <v>149</v>
      </c>
      <c r="I35" t="s">
        <v>24</v>
      </c>
      <c r="K35" s="8"/>
      <c r="O35" t="s">
        <v>162</v>
      </c>
    </row>
    <row r="36" spans="4:15" x14ac:dyDescent="0.25">
      <c r="D36" s="6" t="s">
        <v>163</v>
      </c>
      <c r="E36" s="7" t="s">
        <v>29</v>
      </c>
      <c r="H36" t="s">
        <v>164</v>
      </c>
      <c r="I36" t="s">
        <v>24</v>
      </c>
      <c r="K36" s="8"/>
      <c r="O36" t="s">
        <v>165</v>
      </c>
    </row>
    <row r="37" spans="4:15" x14ac:dyDescent="0.25">
      <c r="D37" s="6" t="s">
        <v>166</v>
      </c>
      <c r="E37" s="7" t="s">
        <v>111</v>
      </c>
      <c r="H37" t="s">
        <v>164</v>
      </c>
      <c r="I37" t="s">
        <v>24</v>
      </c>
      <c r="K37" s="8"/>
      <c r="O37" t="s">
        <v>167</v>
      </c>
    </row>
    <row r="38" spans="4:15" x14ac:dyDescent="0.25">
      <c r="D38" s="6" t="s">
        <v>168</v>
      </c>
      <c r="E38" s="7" t="s">
        <v>29</v>
      </c>
      <c r="H38" t="s">
        <v>164</v>
      </c>
      <c r="I38" t="s">
        <v>24</v>
      </c>
      <c r="K38" s="8"/>
      <c r="O38" t="s">
        <v>169</v>
      </c>
    </row>
    <row r="39" spans="4:15" ht="15.75" thickBot="1" x14ac:dyDescent="0.3">
      <c r="D39" s="20" t="s">
        <v>170</v>
      </c>
      <c r="E39" s="13" t="s">
        <v>29</v>
      </c>
      <c r="H39" t="s">
        <v>149</v>
      </c>
      <c r="I39" t="s">
        <v>24</v>
      </c>
      <c r="K39" s="8"/>
      <c r="O39" t="s">
        <v>171</v>
      </c>
    </row>
    <row r="40" spans="4:15" x14ac:dyDescent="0.25">
      <c r="D40" s="9" t="s">
        <v>172</v>
      </c>
      <c r="E40" s="10" t="s">
        <v>29</v>
      </c>
      <c r="H40" t="s">
        <v>173</v>
      </c>
      <c r="I40" t="s">
        <v>24</v>
      </c>
      <c r="K40" s="8"/>
      <c r="O40" t="s">
        <v>174</v>
      </c>
    </row>
    <row r="41" spans="4:15" x14ac:dyDescent="0.25">
      <c r="D41" s="6" t="s">
        <v>175</v>
      </c>
      <c r="E41" s="7" t="s">
        <v>29</v>
      </c>
      <c r="H41" t="s">
        <v>173</v>
      </c>
      <c r="I41" t="s">
        <v>24</v>
      </c>
      <c r="K41" s="8"/>
      <c r="O41" t="s">
        <v>176</v>
      </c>
    </row>
    <row r="42" spans="4:15" x14ac:dyDescent="0.25">
      <c r="D42" s="6" t="s">
        <v>177</v>
      </c>
      <c r="E42" s="7" t="s">
        <v>29</v>
      </c>
      <c r="H42" t="s">
        <v>173</v>
      </c>
      <c r="I42" t="s">
        <v>24</v>
      </c>
      <c r="K42" s="8"/>
      <c r="O42" t="s">
        <v>178</v>
      </c>
    </row>
    <row r="43" spans="4:15" x14ac:dyDescent="0.25">
      <c r="D43" s="6" t="s">
        <v>179</v>
      </c>
      <c r="E43" s="7" t="s">
        <v>29</v>
      </c>
      <c r="H43" t="s">
        <v>173</v>
      </c>
      <c r="I43" t="s">
        <v>24</v>
      </c>
      <c r="K43" s="8"/>
      <c r="O43" t="s">
        <v>180</v>
      </c>
    </row>
    <row r="44" spans="4:15" x14ac:dyDescent="0.25">
      <c r="D44" s="6" t="s">
        <v>181</v>
      </c>
      <c r="E44" s="7" t="s">
        <v>29</v>
      </c>
      <c r="H44" t="s">
        <v>173</v>
      </c>
      <c r="I44" t="s">
        <v>24</v>
      </c>
      <c r="K44" s="8"/>
      <c r="O44" t="s">
        <v>182</v>
      </c>
    </row>
    <row r="45" spans="4:15" x14ac:dyDescent="0.25">
      <c r="D45" s="11" t="s">
        <v>183</v>
      </c>
      <c r="E45" s="7" t="s">
        <v>29</v>
      </c>
      <c r="H45" t="s">
        <v>173</v>
      </c>
      <c r="I45" t="s">
        <v>24</v>
      </c>
      <c r="K45" s="8"/>
      <c r="O45" t="s">
        <v>184</v>
      </c>
    </row>
    <row r="46" spans="4:15" x14ac:dyDescent="0.25">
      <c r="D46" s="11" t="s">
        <v>185</v>
      </c>
      <c r="E46" s="7" t="s">
        <v>47</v>
      </c>
      <c r="H46" t="s">
        <v>173</v>
      </c>
      <c r="I46" t="s">
        <v>24</v>
      </c>
      <c r="K46" s="8"/>
      <c r="O46" t="s">
        <v>186</v>
      </c>
    </row>
    <row r="47" spans="4:15" x14ac:dyDescent="0.25">
      <c r="D47" s="11" t="s">
        <v>187</v>
      </c>
      <c r="E47" s="7" t="s">
        <v>47</v>
      </c>
      <c r="H47" t="s">
        <v>173</v>
      </c>
      <c r="I47" t="s">
        <v>24</v>
      </c>
      <c r="K47" s="8"/>
      <c r="O47" t="s">
        <v>188</v>
      </c>
    </row>
    <row r="48" spans="4:15" x14ac:dyDescent="0.25">
      <c r="D48" s="11" t="s">
        <v>189</v>
      </c>
      <c r="E48" s="7" t="s">
        <v>47</v>
      </c>
      <c r="H48" t="s">
        <v>173</v>
      </c>
      <c r="I48" t="s">
        <v>24</v>
      </c>
      <c r="K48" s="8"/>
      <c r="O48" t="s">
        <v>190</v>
      </c>
    </row>
    <row r="49" spans="4:15" x14ac:dyDescent="0.25">
      <c r="D49" s="11" t="s">
        <v>191</v>
      </c>
      <c r="E49" s="7" t="s">
        <v>47</v>
      </c>
      <c r="H49" t="s">
        <v>173</v>
      </c>
      <c r="I49" t="s">
        <v>24</v>
      </c>
      <c r="K49" s="8"/>
      <c r="O49" t="s">
        <v>192</v>
      </c>
    </row>
    <row r="50" spans="4:15" ht="15.75" thickBot="1" x14ac:dyDescent="0.3">
      <c r="D50" s="12" t="s">
        <v>193</v>
      </c>
      <c r="E50" s="13" t="s">
        <v>47</v>
      </c>
      <c r="H50" t="s">
        <v>173</v>
      </c>
      <c r="I50" t="s">
        <v>24</v>
      </c>
      <c r="K50" s="8"/>
      <c r="O50" t="s">
        <v>194</v>
      </c>
    </row>
    <row r="51" spans="4:15" x14ac:dyDescent="0.25">
      <c r="D51" s="9" t="s">
        <v>195</v>
      </c>
      <c r="E51" s="19" t="s">
        <v>29</v>
      </c>
      <c r="H51" t="s">
        <v>196</v>
      </c>
      <c r="I51" t="s">
        <v>24</v>
      </c>
      <c r="K51" s="8"/>
      <c r="O51" t="s">
        <v>197</v>
      </c>
    </row>
    <row r="52" spans="4:15" x14ac:dyDescent="0.25">
      <c r="D52" s="9" t="s">
        <v>198</v>
      </c>
      <c r="E52" s="10" t="s">
        <v>29</v>
      </c>
      <c r="H52" t="s">
        <v>199</v>
      </c>
      <c r="I52" t="s">
        <v>24</v>
      </c>
      <c r="K52" s="8"/>
      <c r="O52" t="s">
        <v>200</v>
      </c>
    </row>
    <row r="53" spans="4:15" x14ac:dyDescent="0.25">
      <c r="D53" s="9" t="s">
        <v>201</v>
      </c>
      <c r="E53" s="10" t="s">
        <v>29</v>
      </c>
      <c r="H53" t="s">
        <v>199</v>
      </c>
      <c r="I53" t="s">
        <v>24</v>
      </c>
      <c r="K53" s="8"/>
      <c r="O53" t="s">
        <v>202</v>
      </c>
    </row>
    <row r="54" spans="4:15" ht="15.75" thickBot="1" x14ac:dyDescent="0.3">
      <c r="D54" s="9" t="s">
        <v>203</v>
      </c>
      <c r="E54" s="10" t="s">
        <v>29</v>
      </c>
      <c r="I54" t="s">
        <v>24</v>
      </c>
      <c r="K54" s="8"/>
      <c r="O54" t="s">
        <v>204</v>
      </c>
    </row>
    <row r="55" spans="4:15" ht="15.75" thickBot="1" x14ac:dyDescent="0.3">
      <c r="D55" s="21" t="s">
        <v>205</v>
      </c>
      <c r="E55" s="17" t="s">
        <v>47</v>
      </c>
      <c r="I55" t="s">
        <v>24</v>
      </c>
      <c r="K55" s="8"/>
      <c r="O55" t="s">
        <v>206</v>
      </c>
    </row>
    <row r="56" spans="4:15" x14ac:dyDescent="0.25">
      <c r="D56" s="9" t="s">
        <v>207</v>
      </c>
      <c r="E56" s="10" t="s">
        <v>60</v>
      </c>
      <c r="F56">
        <v>10</v>
      </c>
      <c r="G56" t="s">
        <v>112</v>
      </c>
      <c r="H56" t="s">
        <v>208</v>
      </c>
      <c r="I56" t="s">
        <v>24</v>
      </c>
      <c r="K56" s="8"/>
      <c r="O56" t="s">
        <v>209</v>
      </c>
    </row>
    <row r="57" spans="4:15" x14ac:dyDescent="0.25">
      <c r="D57" s="6" t="s">
        <v>210</v>
      </c>
      <c r="E57" s="7" t="s">
        <v>60</v>
      </c>
      <c r="F57">
        <v>3</v>
      </c>
      <c r="G57" t="s">
        <v>99</v>
      </c>
      <c r="H57" t="s">
        <v>208</v>
      </c>
      <c r="I57" t="s">
        <v>24</v>
      </c>
      <c r="K57" s="8"/>
      <c r="O57" t="s">
        <v>211</v>
      </c>
    </row>
    <row r="58" spans="4:15" ht="15.75" thickBot="1" x14ac:dyDescent="0.3">
      <c r="D58" s="12" t="s">
        <v>212</v>
      </c>
      <c r="E58" s="13" t="s">
        <v>29</v>
      </c>
      <c r="H58" t="s">
        <v>208</v>
      </c>
      <c r="I58" t="s">
        <v>24</v>
      </c>
      <c r="K58" s="8"/>
      <c r="O58" t="s">
        <v>213</v>
      </c>
    </row>
    <row r="59" spans="4:15" x14ac:dyDescent="0.25">
      <c r="D59" s="9" t="s">
        <v>214</v>
      </c>
      <c r="E59" s="10" t="s">
        <v>29</v>
      </c>
      <c r="F59">
        <v>10</v>
      </c>
      <c r="G59" t="s">
        <v>112</v>
      </c>
      <c r="H59" t="s">
        <v>215</v>
      </c>
      <c r="I59" s="22" t="s">
        <v>22</v>
      </c>
      <c r="J59" s="23"/>
      <c r="K59" s="24"/>
      <c r="O59" t="s">
        <v>216</v>
      </c>
    </row>
    <row r="60" spans="4:15" x14ac:dyDescent="0.25">
      <c r="D60" s="9" t="s">
        <v>217</v>
      </c>
      <c r="E60" s="10" t="s">
        <v>111</v>
      </c>
      <c r="F60">
        <v>10</v>
      </c>
      <c r="G60" t="s">
        <v>112</v>
      </c>
      <c r="H60" t="s">
        <v>218</v>
      </c>
      <c r="I60" t="s">
        <v>22</v>
      </c>
      <c r="K60" s="8"/>
      <c r="O60" t="s">
        <v>219</v>
      </c>
    </row>
    <row r="61" spans="4:15" x14ac:dyDescent="0.25">
      <c r="D61" s="18" t="s">
        <v>220</v>
      </c>
      <c r="E61" s="10" t="s">
        <v>111</v>
      </c>
      <c r="F61">
        <v>100</v>
      </c>
      <c r="G61" t="s">
        <v>112</v>
      </c>
      <c r="H61" t="s">
        <v>218</v>
      </c>
      <c r="I61" t="s">
        <v>22</v>
      </c>
      <c r="K61" s="8"/>
      <c r="O61" t="s">
        <v>221</v>
      </c>
    </row>
    <row r="62" spans="4:15" x14ac:dyDescent="0.25">
      <c r="D62" s="6" t="s">
        <v>222</v>
      </c>
      <c r="E62" s="7" t="s">
        <v>111</v>
      </c>
      <c r="F62">
        <v>10</v>
      </c>
      <c r="G62" t="s">
        <v>112</v>
      </c>
      <c r="H62" t="s">
        <v>218</v>
      </c>
      <c r="I62" t="s">
        <v>22</v>
      </c>
      <c r="K62" s="8"/>
      <c r="O62" t="s">
        <v>223</v>
      </c>
    </row>
    <row r="63" spans="4:15" x14ac:dyDescent="0.25">
      <c r="D63" s="6" t="s">
        <v>224</v>
      </c>
      <c r="E63" s="7" t="s">
        <v>111</v>
      </c>
      <c r="F63">
        <v>10</v>
      </c>
      <c r="G63" t="s">
        <v>112</v>
      </c>
      <c r="H63" t="s">
        <v>218</v>
      </c>
      <c r="I63" t="s">
        <v>22</v>
      </c>
      <c r="K63" s="8"/>
      <c r="O63" t="s">
        <v>225</v>
      </c>
    </row>
    <row r="64" spans="4:15" x14ac:dyDescent="0.25">
      <c r="D64" s="6" t="s">
        <v>226</v>
      </c>
      <c r="E64" s="7" t="s">
        <v>111</v>
      </c>
      <c r="F64">
        <v>10</v>
      </c>
      <c r="G64" t="s">
        <v>112</v>
      </c>
      <c r="H64" t="s">
        <v>218</v>
      </c>
      <c r="I64" t="s">
        <v>22</v>
      </c>
      <c r="K64" s="8"/>
      <c r="O64" t="s">
        <v>227</v>
      </c>
    </row>
    <row r="65" spans="4:15" x14ac:dyDescent="0.25">
      <c r="D65" s="6" t="s">
        <v>228</v>
      </c>
      <c r="E65" s="7" t="s">
        <v>47</v>
      </c>
      <c r="F65">
        <v>10</v>
      </c>
      <c r="G65" t="s">
        <v>112</v>
      </c>
      <c r="H65" t="s">
        <v>218</v>
      </c>
      <c r="I65" t="s">
        <v>22</v>
      </c>
      <c r="K65" s="8"/>
      <c r="O65" t="s">
        <v>229</v>
      </c>
    </row>
    <row r="66" spans="4:15" x14ac:dyDescent="0.25">
      <c r="D66" s="6" t="s">
        <v>230</v>
      </c>
      <c r="E66" s="7" t="s">
        <v>47</v>
      </c>
      <c r="F66">
        <v>10</v>
      </c>
      <c r="G66" t="s">
        <v>112</v>
      </c>
      <c r="H66" t="s">
        <v>218</v>
      </c>
      <c r="I66" t="s">
        <v>22</v>
      </c>
      <c r="K66" s="8"/>
      <c r="O66" t="s">
        <v>231</v>
      </c>
    </row>
    <row r="67" spans="4:15" x14ac:dyDescent="0.25">
      <c r="D67" s="6" t="s">
        <v>232</v>
      </c>
      <c r="E67" s="7" t="s">
        <v>47</v>
      </c>
      <c r="F67">
        <v>10</v>
      </c>
      <c r="G67" t="s">
        <v>112</v>
      </c>
      <c r="H67" t="s">
        <v>218</v>
      </c>
      <c r="I67" t="s">
        <v>24</v>
      </c>
      <c r="K67" s="8"/>
      <c r="O67" t="s">
        <v>233</v>
      </c>
    </row>
    <row r="68" spans="4:15" ht="15.75" customHeight="1" x14ac:dyDescent="0.25">
      <c r="D68" s="6" t="s">
        <v>234</v>
      </c>
      <c r="E68" s="7" t="s">
        <v>47</v>
      </c>
      <c r="F68">
        <v>10</v>
      </c>
      <c r="G68" t="s">
        <v>112</v>
      </c>
      <c r="H68" t="s">
        <v>218</v>
      </c>
      <c r="I68" t="s">
        <v>22</v>
      </c>
      <c r="K68" s="8"/>
      <c r="O68" t="s">
        <v>235</v>
      </c>
    </row>
    <row r="69" spans="4:15" x14ac:dyDescent="0.25">
      <c r="D69" s="6" t="s">
        <v>236</v>
      </c>
      <c r="E69" s="7" t="s">
        <v>47</v>
      </c>
      <c r="F69">
        <v>10</v>
      </c>
      <c r="G69" t="s">
        <v>112</v>
      </c>
      <c r="H69" t="s">
        <v>218</v>
      </c>
      <c r="I69" t="s">
        <v>24</v>
      </c>
      <c r="K69" s="8"/>
      <c r="O69" t="s">
        <v>237</v>
      </c>
    </row>
    <row r="70" spans="4:15" x14ac:dyDescent="0.25">
      <c r="D70" s="6" t="s">
        <v>238</v>
      </c>
      <c r="E70" s="7" t="s">
        <v>47</v>
      </c>
      <c r="F70">
        <v>10</v>
      </c>
      <c r="G70" t="s">
        <v>112</v>
      </c>
      <c r="H70" t="s">
        <v>218</v>
      </c>
      <c r="I70" t="s">
        <v>22</v>
      </c>
      <c r="K70" s="8"/>
      <c r="O70" t="s">
        <v>239</v>
      </c>
    </row>
    <row r="71" spans="4:15" x14ac:dyDescent="0.25">
      <c r="D71" s="6" t="s">
        <v>240</v>
      </c>
      <c r="E71" s="7" t="s">
        <v>47</v>
      </c>
      <c r="F71">
        <v>10</v>
      </c>
      <c r="G71" t="s">
        <v>112</v>
      </c>
      <c r="H71" t="s">
        <v>218</v>
      </c>
      <c r="I71" t="s">
        <v>22</v>
      </c>
      <c r="K71" s="8"/>
      <c r="O71" t="s">
        <v>241</v>
      </c>
    </row>
    <row r="72" spans="4:15" x14ac:dyDescent="0.25">
      <c r="D72" s="6" t="s">
        <v>242</v>
      </c>
      <c r="E72" s="7" t="s">
        <v>47</v>
      </c>
      <c r="F72">
        <v>10</v>
      </c>
      <c r="G72" t="s">
        <v>112</v>
      </c>
      <c r="H72" t="s">
        <v>218</v>
      </c>
      <c r="I72" t="s">
        <v>24</v>
      </c>
      <c r="K72" s="8"/>
      <c r="O72" t="s">
        <v>243</v>
      </c>
    </row>
    <row r="73" spans="4:15" x14ac:dyDescent="0.25">
      <c r="D73" s="6" t="s">
        <v>244</v>
      </c>
      <c r="E73" s="7" t="s">
        <v>47</v>
      </c>
      <c r="F73">
        <v>10</v>
      </c>
      <c r="G73" t="s">
        <v>112</v>
      </c>
      <c r="H73" t="s">
        <v>218</v>
      </c>
      <c r="I73" t="s">
        <v>22</v>
      </c>
      <c r="K73" s="8"/>
      <c r="O73" t="s">
        <v>245</v>
      </c>
    </row>
    <row r="74" spans="4:15" x14ac:dyDescent="0.25">
      <c r="D74" s="6" t="s">
        <v>246</v>
      </c>
      <c r="E74" s="7" t="s">
        <v>29</v>
      </c>
      <c r="F74">
        <v>10</v>
      </c>
      <c r="G74" t="s">
        <v>112</v>
      </c>
      <c r="H74" t="s">
        <v>218</v>
      </c>
      <c r="I74" t="s">
        <v>22</v>
      </c>
      <c r="K74" s="8"/>
      <c r="O74" t="s">
        <v>247</v>
      </c>
    </row>
    <row r="75" spans="4:15" ht="15.75" thickBot="1" x14ac:dyDescent="0.3">
      <c r="D75" s="20" t="s">
        <v>248</v>
      </c>
      <c r="E75" s="13" t="s">
        <v>29</v>
      </c>
      <c r="F75">
        <v>10</v>
      </c>
      <c r="G75" t="s">
        <v>112</v>
      </c>
      <c r="H75" t="s">
        <v>218</v>
      </c>
      <c r="I75" t="s">
        <v>24</v>
      </c>
      <c r="K75" s="8"/>
    </row>
    <row r="76" spans="4:15" x14ac:dyDescent="0.25">
      <c r="D76" s="9" t="s">
        <v>249</v>
      </c>
      <c r="E76" s="10" t="s">
        <v>47</v>
      </c>
      <c r="F76">
        <v>50</v>
      </c>
      <c r="G76" t="s">
        <v>112</v>
      </c>
      <c r="H76" t="s">
        <v>218</v>
      </c>
      <c r="I76" s="22" t="s">
        <v>22</v>
      </c>
      <c r="J76" s="23"/>
      <c r="K76" s="24"/>
    </row>
    <row r="77" spans="4:15" x14ac:dyDescent="0.25">
      <c r="D77" s="18" t="s">
        <v>250</v>
      </c>
      <c r="E77" s="10" t="s">
        <v>47</v>
      </c>
      <c r="F77">
        <v>100</v>
      </c>
      <c r="G77" t="s">
        <v>112</v>
      </c>
      <c r="H77" t="s">
        <v>218</v>
      </c>
      <c r="I77" s="22" t="s">
        <v>24</v>
      </c>
      <c r="J77" s="23"/>
      <c r="K77" s="24"/>
    </row>
    <row r="78" spans="4:15" x14ac:dyDescent="0.25">
      <c r="D78" s="6" t="s">
        <v>251</v>
      </c>
      <c r="E78" s="7" t="s">
        <v>47</v>
      </c>
      <c r="F78">
        <v>50</v>
      </c>
      <c r="G78" t="s">
        <v>112</v>
      </c>
      <c r="H78" t="s">
        <v>218</v>
      </c>
      <c r="I78" s="22" t="s">
        <v>22</v>
      </c>
      <c r="J78" s="23"/>
      <c r="K78" s="24"/>
    </row>
    <row r="79" spans="4:15" x14ac:dyDescent="0.25">
      <c r="D79" s="6" t="s">
        <v>252</v>
      </c>
      <c r="E79" s="7" t="s">
        <v>47</v>
      </c>
      <c r="F79">
        <v>50</v>
      </c>
      <c r="G79" t="s">
        <v>112</v>
      </c>
      <c r="H79" t="s">
        <v>218</v>
      </c>
      <c r="I79" s="22" t="s">
        <v>22</v>
      </c>
      <c r="J79" s="23"/>
      <c r="K79" s="24"/>
    </row>
    <row r="80" spans="4:15" x14ac:dyDescent="0.25">
      <c r="D80" s="6" t="s">
        <v>253</v>
      </c>
      <c r="E80" s="7" t="s">
        <v>47</v>
      </c>
      <c r="F80">
        <v>50</v>
      </c>
      <c r="G80" t="s">
        <v>112</v>
      </c>
      <c r="H80" t="s">
        <v>218</v>
      </c>
      <c r="I80" s="22" t="s">
        <v>22</v>
      </c>
      <c r="J80" s="23"/>
      <c r="K80" s="24"/>
    </row>
    <row r="81" spans="4:11" x14ac:dyDescent="0.25">
      <c r="D81" s="6" t="s">
        <v>254</v>
      </c>
      <c r="E81" s="7" t="s">
        <v>47</v>
      </c>
      <c r="F81">
        <v>50</v>
      </c>
      <c r="G81" t="s">
        <v>112</v>
      </c>
      <c r="H81" t="s">
        <v>218</v>
      </c>
      <c r="I81" s="22" t="s">
        <v>22</v>
      </c>
      <c r="J81" s="23"/>
      <c r="K81" s="24"/>
    </row>
    <row r="82" spans="4:11" x14ac:dyDescent="0.25">
      <c r="D82" s="6" t="s">
        <v>255</v>
      </c>
      <c r="E82" s="7" t="s">
        <v>47</v>
      </c>
      <c r="F82">
        <v>75</v>
      </c>
      <c r="G82" t="s">
        <v>112</v>
      </c>
      <c r="H82" t="s">
        <v>218</v>
      </c>
      <c r="I82" s="22" t="s">
        <v>22</v>
      </c>
      <c r="J82" s="23"/>
      <c r="K82" s="24"/>
    </row>
    <row r="83" spans="4:11" x14ac:dyDescent="0.25">
      <c r="D83" s="15" t="s">
        <v>256</v>
      </c>
      <c r="E83" s="7" t="s">
        <v>47</v>
      </c>
      <c r="F83">
        <v>100</v>
      </c>
      <c r="G83" t="s">
        <v>112</v>
      </c>
      <c r="H83" t="s">
        <v>218</v>
      </c>
      <c r="I83" s="22" t="s">
        <v>24</v>
      </c>
      <c r="J83" s="23"/>
      <c r="K83" s="24"/>
    </row>
    <row r="84" spans="4:11" x14ac:dyDescent="0.25">
      <c r="D84" s="6" t="s">
        <v>257</v>
      </c>
      <c r="E84" s="7" t="s">
        <v>47</v>
      </c>
      <c r="F84">
        <v>75</v>
      </c>
      <c r="G84" t="s">
        <v>112</v>
      </c>
      <c r="H84" t="s">
        <v>218</v>
      </c>
      <c r="I84" s="22" t="s">
        <v>22</v>
      </c>
      <c r="J84" s="23"/>
      <c r="K84" s="24"/>
    </row>
    <row r="85" spans="4:11" x14ac:dyDescent="0.25">
      <c r="D85" s="6" t="s">
        <v>258</v>
      </c>
      <c r="E85" s="7" t="s">
        <v>47</v>
      </c>
      <c r="F85">
        <v>75</v>
      </c>
      <c r="G85" t="s">
        <v>112</v>
      </c>
      <c r="H85" t="s">
        <v>218</v>
      </c>
      <c r="I85" s="22" t="s">
        <v>22</v>
      </c>
      <c r="J85" s="23"/>
      <c r="K85" s="24"/>
    </row>
    <row r="86" spans="4:11" ht="15.75" thickBot="1" x14ac:dyDescent="0.3">
      <c r="D86" s="20" t="s">
        <v>259</v>
      </c>
      <c r="E86" s="13" t="s">
        <v>47</v>
      </c>
      <c r="F86">
        <v>75</v>
      </c>
      <c r="G86" t="s">
        <v>112</v>
      </c>
      <c r="H86" t="s">
        <v>218</v>
      </c>
      <c r="I86" s="22" t="s">
        <v>22</v>
      </c>
      <c r="J86" s="23"/>
      <c r="K86" s="24"/>
    </row>
    <row r="87" spans="4:11" ht="15.75" thickBot="1" x14ac:dyDescent="0.3">
      <c r="D87" s="16" t="s">
        <v>260</v>
      </c>
      <c r="E87" s="17" t="s">
        <v>111</v>
      </c>
      <c r="I87" s="22" t="s">
        <v>24</v>
      </c>
      <c r="J87" s="23"/>
      <c r="K87" s="24"/>
    </row>
    <row r="88" spans="4:11" x14ac:dyDescent="0.25">
      <c r="D88" s="9" t="s">
        <v>261</v>
      </c>
      <c r="E88" s="10" t="s">
        <v>111</v>
      </c>
      <c r="F88">
        <v>50</v>
      </c>
      <c r="G88" t="s">
        <v>262</v>
      </c>
      <c r="H88" t="s">
        <v>218</v>
      </c>
      <c r="I88" s="22" t="s">
        <v>22</v>
      </c>
      <c r="J88" s="23"/>
      <c r="K88" s="24"/>
    </row>
    <row r="89" spans="4:11" ht="15.75" thickBot="1" x14ac:dyDescent="0.3">
      <c r="D89" s="20" t="s">
        <v>263</v>
      </c>
      <c r="E89" s="13" t="s">
        <v>264</v>
      </c>
      <c r="F89">
        <v>50</v>
      </c>
      <c r="G89" t="s">
        <v>262</v>
      </c>
      <c r="H89" t="s">
        <v>218</v>
      </c>
      <c r="I89" s="22" t="s">
        <v>22</v>
      </c>
      <c r="J89" s="23"/>
      <c r="K89" s="24"/>
    </row>
    <row r="90" spans="4:11" ht="15.75" thickBot="1" x14ac:dyDescent="0.3">
      <c r="D90" s="16" t="s">
        <v>265</v>
      </c>
      <c r="E90" s="17" t="s">
        <v>47</v>
      </c>
      <c r="H90" t="s">
        <v>218</v>
      </c>
      <c r="I90" s="22" t="s">
        <v>24</v>
      </c>
      <c r="J90" s="23"/>
      <c r="K90" s="24"/>
    </row>
    <row r="91" spans="4:11" x14ac:dyDescent="0.25">
      <c r="D91" s="9" t="s">
        <v>266</v>
      </c>
      <c r="E91" s="10" t="s">
        <v>111</v>
      </c>
      <c r="H91" t="s">
        <v>267</v>
      </c>
      <c r="I91" t="s">
        <v>24</v>
      </c>
      <c r="J91" s="23"/>
      <c r="K91" s="24"/>
    </row>
    <row r="92" spans="4:11" ht="15.75" thickBot="1" x14ac:dyDescent="0.3">
      <c r="D92" s="20" t="s">
        <v>268</v>
      </c>
      <c r="E92" s="13" t="s">
        <v>47</v>
      </c>
      <c r="F92">
        <v>20</v>
      </c>
      <c r="G92" t="s">
        <v>112</v>
      </c>
      <c r="H92" t="s">
        <v>267</v>
      </c>
      <c r="I92" t="s">
        <v>24</v>
      </c>
      <c r="J92" s="23"/>
      <c r="K92" s="24"/>
    </row>
    <row r="93" spans="4:11" ht="15.75" thickBot="1" x14ac:dyDescent="0.3">
      <c r="D93" s="16" t="s">
        <v>269</v>
      </c>
      <c r="E93" s="17" t="s">
        <v>47</v>
      </c>
      <c r="H93" t="s">
        <v>107</v>
      </c>
      <c r="I93" t="s">
        <v>24</v>
      </c>
      <c r="J93" s="23"/>
      <c r="K93" s="24"/>
    </row>
    <row r="94" spans="4:11" x14ac:dyDescent="0.25">
      <c r="D94" s="25" t="s">
        <v>270</v>
      </c>
      <c r="E94" s="10" t="s">
        <v>47</v>
      </c>
      <c r="I94" t="s">
        <v>24</v>
      </c>
      <c r="J94" s="23"/>
      <c r="K94" s="24"/>
    </row>
    <row r="95" spans="4:11" ht="15.75" thickBot="1" x14ac:dyDescent="0.3">
      <c r="D95" s="12" t="s">
        <v>271</v>
      </c>
      <c r="E95" s="13" t="s">
        <v>47</v>
      </c>
      <c r="F95">
        <v>5</v>
      </c>
      <c r="G95" t="s">
        <v>48</v>
      </c>
      <c r="H95" t="s">
        <v>107</v>
      </c>
      <c r="I95" t="s">
        <v>24</v>
      </c>
      <c r="J95" s="23"/>
      <c r="K95" s="24"/>
    </row>
    <row r="96" spans="4:11" ht="15.75" thickBot="1" x14ac:dyDescent="0.3">
      <c r="D96" s="16" t="s">
        <v>272</v>
      </c>
      <c r="E96" s="17" t="s">
        <v>47</v>
      </c>
      <c r="F96">
        <v>10</v>
      </c>
      <c r="G96" t="s">
        <v>112</v>
      </c>
      <c r="H96" t="s">
        <v>273</v>
      </c>
      <c r="I96" t="s">
        <v>24</v>
      </c>
      <c r="J96" s="23"/>
      <c r="K96" s="24"/>
    </row>
    <row r="97" spans="4:11" x14ac:dyDescent="0.25">
      <c r="D97" s="9" t="s">
        <v>274</v>
      </c>
      <c r="E97" s="10" t="s">
        <v>111</v>
      </c>
      <c r="F97">
        <v>12</v>
      </c>
      <c r="G97" t="s">
        <v>112</v>
      </c>
      <c r="H97" t="s">
        <v>275</v>
      </c>
      <c r="I97" t="s">
        <v>24</v>
      </c>
      <c r="J97" s="23"/>
      <c r="K97" s="24"/>
    </row>
    <row r="98" spans="4:11" x14ac:dyDescent="0.25">
      <c r="D98" s="6" t="s">
        <v>276</v>
      </c>
      <c r="E98" s="7" t="s">
        <v>111</v>
      </c>
      <c r="F98">
        <v>50</v>
      </c>
      <c r="G98" t="s">
        <v>112</v>
      </c>
      <c r="H98" t="s">
        <v>277</v>
      </c>
      <c r="I98" t="s">
        <v>24</v>
      </c>
      <c r="J98" s="23"/>
      <c r="K98" s="24"/>
    </row>
    <row r="99" spans="4:11" x14ac:dyDescent="0.25">
      <c r="D99" s="11" t="s">
        <v>278</v>
      </c>
      <c r="E99" s="7" t="s">
        <v>29</v>
      </c>
      <c r="F99">
        <v>10</v>
      </c>
      <c r="G99" t="s">
        <v>112</v>
      </c>
      <c r="I99" t="s">
        <v>24</v>
      </c>
      <c r="J99" s="23"/>
      <c r="K99" s="24"/>
    </row>
    <row r="100" spans="4:11" x14ac:dyDescent="0.25">
      <c r="D100" s="6" t="s">
        <v>279</v>
      </c>
      <c r="E100" s="7" t="s">
        <v>111</v>
      </c>
      <c r="F100">
        <v>75</v>
      </c>
      <c r="G100" t="s">
        <v>112</v>
      </c>
      <c r="H100" t="s">
        <v>280</v>
      </c>
      <c r="I100" t="s">
        <v>24</v>
      </c>
      <c r="K100" s="8"/>
    </row>
    <row r="101" spans="4:11" x14ac:dyDescent="0.25">
      <c r="D101" s="6" t="s">
        <v>281</v>
      </c>
      <c r="E101" s="7" t="s">
        <v>111</v>
      </c>
      <c r="F101">
        <v>300</v>
      </c>
      <c r="G101" t="s">
        <v>112</v>
      </c>
      <c r="H101" t="s">
        <v>280</v>
      </c>
      <c r="I101" t="s">
        <v>24</v>
      </c>
      <c r="K101" s="8"/>
    </row>
    <row r="102" spans="4:11" x14ac:dyDescent="0.25">
      <c r="D102" s="6" t="s">
        <v>282</v>
      </c>
      <c r="E102" s="19" t="s">
        <v>111</v>
      </c>
      <c r="F102">
        <v>75</v>
      </c>
      <c r="G102" t="s">
        <v>112</v>
      </c>
      <c r="H102" t="s">
        <v>280</v>
      </c>
      <c r="I102" t="s">
        <v>24</v>
      </c>
      <c r="K102" s="8"/>
    </row>
    <row r="103" spans="4:11" x14ac:dyDescent="0.25">
      <c r="D103" s="6" t="s">
        <v>283</v>
      </c>
      <c r="E103" s="19" t="s">
        <v>111</v>
      </c>
      <c r="F103">
        <v>300</v>
      </c>
      <c r="G103" t="s">
        <v>112</v>
      </c>
      <c r="H103" t="s">
        <v>280</v>
      </c>
      <c r="I103" t="s">
        <v>24</v>
      </c>
      <c r="K103" s="8"/>
    </row>
    <row r="104" spans="4:11" ht="15.75" thickBot="1" x14ac:dyDescent="0.3">
      <c r="D104" s="20" t="s">
        <v>284</v>
      </c>
      <c r="E104" s="26" t="s">
        <v>111</v>
      </c>
      <c r="F104">
        <v>200</v>
      </c>
      <c r="G104" t="s">
        <v>112</v>
      </c>
      <c r="H104" t="s">
        <v>280</v>
      </c>
      <c r="I104" t="s">
        <v>24</v>
      </c>
      <c r="K104" s="8"/>
    </row>
    <row r="105" spans="4:11" ht="15.75" thickBot="1" x14ac:dyDescent="0.3">
      <c r="D105" s="16" t="s">
        <v>285</v>
      </c>
      <c r="E105" s="17" t="s">
        <v>60</v>
      </c>
      <c r="H105" t="s">
        <v>286</v>
      </c>
      <c r="I105" t="s">
        <v>24</v>
      </c>
      <c r="K105" s="8"/>
    </row>
    <row r="106" spans="4:11" ht="16.5" customHeight="1" x14ac:dyDescent="0.25">
      <c r="D106" s="27"/>
      <c r="K106" s="8"/>
    </row>
    <row r="107" spans="4:11" ht="16.5" customHeight="1" x14ac:dyDescent="0.25"/>
    <row r="108" spans="4:11" ht="16.5" customHeight="1" x14ac:dyDescent="0.25"/>
    <row r="109" spans="4:11" ht="17.25" customHeight="1" x14ac:dyDescent="0.25"/>
    <row r="112" spans="4:11" ht="15" customHeight="1" x14ac:dyDescent="0.25"/>
    <row r="115" ht="12.75" customHeight="1" x14ac:dyDescent="0.25"/>
    <row r="131" spans="3:3" x14ac:dyDescent="0.25">
      <c r="C131" t="s">
        <v>287</v>
      </c>
    </row>
    <row r="134" spans="3:3" ht="17.25" customHeight="1" x14ac:dyDescent="0.25"/>
    <row r="135" spans="3:3" ht="20.25" customHeight="1" x14ac:dyDescent="0.25"/>
  </sheetData>
  <sheetProtection algorithmName="SHA-512" hashValue="YTahtuLLka7j1xjajlDon/iRziCgoJLuutuipZF2Cw1wnvMnDWDHAP4LIGA21yFYydbfwPd/c8yjIsSIpaWElQ==" saltValue="0y4uIcMskQlIq0XbHBBRdA==" spinCount="100000" sheet="1" objects="1" scenarios="1"/>
  <hyperlinks>
    <hyperlink ref="H1" r:id="rId1" display="https://eippcb.jrc.ec.europa.eu/reference/" xr:uid="{0D1D6A21-1630-42D3-8D27-2FFB1606E51E}"/>
    <hyperlink ref="I1" r:id="rId2" display="https://www.legislation.gov.uk/uksi/2018/1227/made" xr:uid="{3AAAC2F3-7F43-4221-A5D7-9830BD6108E5}"/>
  </hyperlinks>
  <pageMargins left="0.7" right="0.7" top="0.75" bottom="0.75" header="0.3" footer="0.3"/>
  <pageSetup paperSize="9" orientation="portrait" verticalDpi="0" r:id="rId3"/>
  <drawing r:id="rId4"/>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NRW RBMT RC Consultation Excel Document" ma:contentTypeID="0x01010067EB80C5FE939D4A9B3D8BA62129B7F502004CB39E35564B9D45BFCCB14C25311FA900C56F8D59CC41F548BB99A4986F61EBBE" ma:contentTypeVersion="3" ma:contentTypeDescription="" ma:contentTypeScope="" ma:versionID="4760b98c37e4a9ca82e2630eccf5c22c">
  <xsd:schema xmlns:xsd="http://www.w3.org/2001/XMLSchema" xmlns:xs="http://www.w3.org/2001/XMLSchema" xmlns:p="http://schemas.microsoft.com/office/2006/metadata/properties" xmlns:ns2="9be56660-2c31-41ef-bc00-23e72f632f2a" xmlns:ns3="6e121689-de5b-41b9-a751-bfeda7fa2b07" targetNamespace="http://schemas.microsoft.com/office/2006/metadata/properties" ma:root="true" ma:fieldsID="7e0098907b521b1826fdc29ae15d4b3a" ns2:_="" ns3:_="">
    <xsd:import namespace="9be56660-2c31-41ef-bc00-23e72f632f2a"/>
    <xsd:import namespace="6e121689-de5b-41b9-a751-bfeda7fa2b07"/>
    <xsd:element name="properties">
      <xsd:complexType>
        <xsd:sequence>
          <xsd:element name="documentManagement">
            <xsd:complexType>
              <xsd:all>
                <xsd:element ref="ns2:_dlc_DocId" minOccurs="0"/>
                <xsd:element ref="ns2:_dlc_DocIdUrl" minOccurs="0"/>
                <xsd:element ref="ns2:_dlc_DocIdPersistId" minOccurs="0"/>
                <xsd:element ref="ns3:RBMT_x0020_Financial_x0020_Year"/>
                <xsd:element ref="ns3:RBMT_x0020_RC_x0020_Consultations_x0020_Area"/>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e56660-2c31-41ef-bc00-23e72f632f2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e121689-de5b-41b9-a751-bfeda7fa2b07" elementFormDefault="qualified">
    <xsd:import namespace="http://schemas.microsoft.com/office/2006/documentManagement/types"/>
    <xsd:import namespace="http://schemas.microsoft.com/office/infopath/2007/PartnerControls"/>
    <xsd:element name="RBMT_x0020_Financial_x0020_Year" ma:index="11" ma:displayName="RBMT Financial Year" ma:format="Dropdown" ma:internalName="RBMT_x0020_Financial_x0020_Year" ma:readOnly="false">
      <xsd:simpleType>
        <xsd:restriction base="dms:Choice">
          <xsd:enumeration value="Annual (Power BI)"/>
          <xsd:enumeration value="pre RBMT"/>
          <xsd:enumeration value="2023-24"/>
          <xsd:enumeration value="2024-25"/>
          <xsd:enumeration value="2025-26"/>
          <xsd:enumeration value="2026-27"/>
          <xsd:enumeration value="2027-28"/>
          <xsd:enumeration value="2028-29"/>
          <xsd:enumeration value="2029-30"/>
        </xsd:restriction>
      </xsd:simpleType>
    </xsd:element>
    <xsd:element name="RBMT_x0020_RC_x0020_Consultations_x0020_Area" ma:index="12" ma:displayName="RBMT RC Consultations Area" ma:format="Dropdown" ma:internalName="RBMT_x0020_RC_x0020_Consultations_x0020_Area" ma:readOnly="false">
      <xsd:simpleType>
        <xsd:restriction base="dms:Choice">
          <xsd:enumeration value="Guidance and Application Forms"/>
          <xsd:enumeration value="Governance"/>
          <xsd:enumeration value="RBMT Response to Consultation feedback"/>
          <xsd:enumeration value="Refunds"/>
          <xsd:enumeration value="Consultation Feedback"/>
          <xsd:enumeration value="Digital Content Changes"/>
          <xsd:enumeration value="Consultation Comms"/>
          <xsd:enumeration value="Chargepayers Consultative Group (CCG)"/>
          <xsd:enumeration value="Consultation Hub"/>
          <xsd:enumeration value="Consultation Documents"/>
          <xsd:enumeration value="Technical Documents"/>
          <xsd:enumeration value="Published Documents"/>
          <xsd:enumeration value="Development of Charge Proposals"/>
          <xsd:enumeration value="Banding tool – Updated OPRA Spreadsheet as published"/>
          <xsd:enumeration value="Banding tool – Spreadshee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78499d3b-94a8-4059-8763-489d4400b14a" ContentTypeId="0x01010067EB80C5FE939D4A9B3D8BA62129B7F502" PreviousValue="false" LastSyncTimeStamp="2015-02-19T08:45:00.1Z"/>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9be56660-2c31-41ef-bc00-23e72f632f2a">REGU-1278123576-1592</_dlc_DocId>
    <_dlc_DocIdUrl xmlns="9be56660-2c31-41ef-bc00-23e72f632f2a">
      <Url>https://cyfoethnaturiolcymru.sharepoint.com/teams/Regulatory/rg/RBMT/_layouts/15/DocIdRedir.aspx?ID=REGU-1278123576-1592</Url>
      <Description>REGU-1278123576-1592</Description>
    </_dlc_DocIdUrl>
    <RBMT_x0020_RC_x0020_Consultations_x0020_Area xmlns="6e121689-de5b-41b9-a751-bfeda7fa2b07">Banding tool – Spreadsheet</RBMT_x0020_RC_x0020_Consultations_x0020_Area>
    <RBMT_x0020_Financial_x0020_Year xmlns="6e121689-de5b-41b9-a751-bfeda7fa2b07">2026-27</RBMT_x0020_Financial_x0020_Year>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D82287-C5F6-4219-8948-CADFDD3243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e56660-2c31-41ef-bc00-23e72f632f2a"/>
    <ds:schemaRef ds:uri="6e121689-de5b-41b9-a751-bfeda7fa2b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BC65D9-049D-4898-BC4F-31C0876B8374}">
  <ds:schemaRefs>
    <ds:schemaRef ds:uri="Microsoft.SharePoint.Taxonomy.ContentTypeSync"/>
  </ds:schemaRefs>
</ds:datastoreItem>
</file>

<file path=customXml/itemProps3.xml><?xml version="1.0" encoding="utf-8"?>
<ds:datastoreItem xmlns:ds="http://schemas.openxmlformats.org/officeDocument/2006/customXml" ds:itemID="{C0718946-A0BC-4F85-9CA2-1049A47DE326}">
  <ds:schemaRefs>
    <ds:schemaRef ds:uri="http://schemas.microsoft.com/sharepoint/events"/>
  </ds:schemaRefs>
</ds:datastoreItem>
</file>

<file path=customXml/itemProps4.xml><?xml version="1.0" encoding="utf-8"?>
<ds:datastoreItem xmlns:ds="http://schemas.openxmlformats.org/officeDocument/2006/customXml" ds:itemID="{B49DD33B-310D-4897-9A9C-7BA2DFA6D14C}">
  <ds:schemaRefs>
    <ds:schemaRef ds:uri="http://purl.org/dc/dcmitype/"/>
    <ds:schemaRef ds:uri="9be56660-2c31-41ef-bc00-23e72f632f2a"/>
    <ds:schemaRef ds:uri="http://schemas.microsoft.com/office/2006/metadata/properties"/>
    <ds:schemaRef ds:uri="http://purl.org/dc/terms/"/>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 ds:uri="6e121689-de5b-41b9-a751-bfeda7fa2b07"/>
  </ds:schemaRefs>
</ds:datastoreItem>
</file>

<file path=customXml/itemProps5.xml><?xml version="1.0" encoding="utf-8"?>
<ds:datastoreItem xmlns:ds="http://schemas.openxmlformats.org/officeDocument/2006/customXml" ds:itemID="{419B4BFE-DDDD-487F-A14D-B2D1911F23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11</vt:i4>
      </vt:variant>
    </vt:vector>
  </HeadingPairs>
  <TitlesOfParts>
    <vt:vector size="15" baseType="lpstr">
      <vt:lpstr>Guidance transfers</vt:lpstr>
      <vt:lpstr>Introduction</vt:lpstr>
      <vt:lpstr>Transfers</vt:lpstr>
      <vt:lpstr>Picklists</vt:lpstr>
      <vt:lpstr>category</vt:lpstr>
      <vt:lpstr>DAA_waste_activity</vt:lpstr>
      <vt:lpstr>MCP</vt:lpstr>
      <vt:lpstr>MCP_and_SG</vt:lpstr>
      <vt:lpstr>No</vt:lpstr>
      <vt:lpstr>Operator</vt:lpstr>
      <vt:lpstr>Part_B</vt:lpstr>
      <vt:lpstr>PartA2</vt:lpstr>
      <vt:lpstr>PartB_MCP_and_or_SG</vt:lpstr>
      <vt:lpstr>SG</vt:lpstr>
      <vt:lpstr>Yes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260401-charge-tool-transfer</dc:title>
  <dc:subject/>
  <dc:creator>Alison.Soper</dc:creator>
  <cp:lastModifiedBy>Wright, Thomas</cp:lastModifiedBy>
  <dcterms:created xsi:type="dcterms:W3CDTF">2024-01-18T11:12:32Z</dcterms:created>
  <dcterms:modified xsi:type="dcterms:W3CDTF">2026-03-19T14:03:17Z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0x01010067EB80C5FE939D4A9B3D8BA62129B7F502004CB39E35564B9D45BFCCB14C25311FA900C56F8D59CC41F548BB99A4986F61EBBE</vt:lpwstr>
  </property>
  <property fmtid="{D5CDD505-2E9C-101B-9397-08002B2CF9AE}" pid="3" name="_dlc_DocIdItemGuid">
    <vt:lpwstr>177d8cce-dc9e-40cf-890d-0826367b9a91</vt:lpwstr>
  </property>
  <property fmtid="{D5CDD505-2E9C-101B-9397-08002B2CF9AE}" pid="4" name="From1">
    <vt:lpwstr/>
  </property>
  <property fmtid="{D5CDD505-2E9C-101B-9397-08002B2CF9AE}" pid="5" name="CC">
    <vt:lpwstr/>
  </property>
  <property fmtid="{D5CDD505-2E9C-101B-9397-08002B2CF9AE}" pid="6" name="To">
    <vt:lpwstr/>
  </property>
  <property fmtid="{D5CDD505-2E9C-101B-9397-08002B2CF9AE}" pid="7" name="_ExtendedDescription">
    <vt:lpwstr/>
  </property>
  <property fmtid="{D5CDD505-2E9C-101B-9397-08002B2CF9AE}" pid="8" name="Submitter">
    <vt:lpwstr/>
  </property>
  <property fmtid="{D5CDD505-2E9C-101B-9397-08002B2CF9AE}" pid="9" name="URL">
    <vt:lpwstr/>
  </property>
  <property fmtid="{D5CDD505-2E9C-101B-9397-08002B2CF9AE}" pid="10" name="BCC">
    <vt:lpwstr/>
  </property>
</Properties>
</file>