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10770" activeTab="0"/>
  </bookViews>
  <sheets>
    <sheet name="Standard Permit GRA1" sheetId="1" r:id="rId1"/>
  </sheets>
  <definedNames>
    <definedName name="_xlnm.Print_Area" localSheetId="0">'Standard Permit GRA1'!$A$1:$K$56</definedName>
    <definedName name="_xlnm.Print_Titles" localSheetId="0">'Standard Permit GRA1'!$36:$38</definedName>
  </definedNames>
  <calcPr fullCalcOnLoad="1"/>
</workbook>
</file>

<file path=xl/comments1.xml><?xml version="1.0" encoding="utf-8"?>
<comments xmlns="http://schemas.openxmlformats.org/spreadsheetml/2006/main">
  <authors>
    <author>Roger Yearsley</author>
  </authors>
  <commentList>
    <comment ref="B37"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7"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7" authorId="0">
      <text>
        <r>
          <rPr>
            <b/>
            <sz val="10"/>
            <rFont val="Arial"/>
            <family val="2"/>
          </rPr>
          <t xml:space="preserve">Harm </t>
        </r>
        <r>
          <rPr>
            <sz val="10"/>
            <rFont val="Arial"/>
            <family val="2"/>
          </rPr>
          <t>may arise when a specific hazard is realised.</t>
        </r>
      </text>
    </comment>
    <comment ref="E37"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7"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7"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7"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7"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<sst xmlns="http://schemas.openxmlformats.org/spreadsheetml/2006/main" count="235" uniqueCount="142">
  <si>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</si>
  <si>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</si>
  <si>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</si>
  <si>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</si>
  <si>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</si>
  <si>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</si>
  <si>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</si>
  <si>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</si>
  <si>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</si>
  <si>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</si>
  <si>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</si>
  <si>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</si>
  <si>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</si>
  <si>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</si>
  <si>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</si>
  <si>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</si>
  <si>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</si>
  <si>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</si>
  <si>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</si>
  <si>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</si>
  <si>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</si>
  <si>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</si>
  <si>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</si>
  <si>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</si>
  <si>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</si>
  <si>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</si>
  <si>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</si>
  <si>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</si>
  <si>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</si>
  <si>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</si>
  <si>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</si>
  <si>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</si>
  <si>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</si>
  <si>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</si>
  <si>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What is the magnitude of the risk after management? (This residual risk will be controlled by Compliance Assessment).</t>
  </si>
  <si>
    <t>Abbreviations:</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</si>
  <si>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</si>
  <si>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</si>
  <si>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</si>
  <si>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</si>
  <si>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</si>
  <si>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</si>
  <si>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</si>
  <si>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</si>
  <si>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</si>
  <si>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Air transport then inhalation.</t>
  </si>
  <si>
    <t>Bodily injury</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</si>
  <si>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</si>
  <si>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</si>
  <si>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</si>
  <si>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</si>
  <si>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</si>
  <si>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</si>
  <si>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</si>
  <si>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</si>
  <si>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</si>
  <si>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</si>
  <si>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</si>
  <si>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</si>
  <si>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</si>
  <si>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</si>
  <si>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</si>
  <si>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</si>
  <si>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</si>
  <si>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</si>
  <si>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</si>
  <si>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What are the harmful consequences if things go wrong?  </t>
  </si>
  <si>
    <t xml:space="preserve">Parameter 5 </t>
  </si>
  <si>
    <t>Local residents often sensitive to noise and vibration but there is low potential for exposure.</t>
  </si>
  <si>
    <t>All on-site hazards: machinery.</t>
  </si>
  <si>
    <t>Risk of accidental combustion of waste is moderate.</t>
  </si>
  <si>
    <t>Spillage of liquids, including oil.</t>
  </si>
  <si>
    <t xml:space="preserve">Acute effects: fish kill </t>
  </si>
  <si>
    <t>Emissions to air may cause harm to and deterioration of nature conservation sites.</t>
  </si>
  <si>
    <t>CO - Carbon Monoxide</t>
  </si>
  <si>
    <t>CHP - Combined heat and power</t>
  </si>
  <si>
    <t>NOx - Oxides of nitrogen</t>
  </si>
  <si>
    <t>No point source discharges to controlled waters or groundwater</t>
  </si>
  <si>
    <t>all biogas condensate shall be discharged into a sealed drainage system; fugitive emissions of biogas shall be prevented.</t>
  </si>
  <si>
    <t>Harm to protected site through toxic contamination, nutrient enrichment, disturbance etc.</t>
  </si>
  <si>
    <t xml:space="preserve">There is potential for exposure to anyone living close to the site or at locations where members of the public might be regularly exposed. </t>
  </si>
  <si>
    <t xml:space="preserve">Parameter 6 </t>
  </si>
  <si>
    <t>Any, but principally NOx.</t>
  </si>
  <si>
    <t>Parameter 4</t>
  </si>
  <si>
    <t>Direct physical contact is minimised by activity being carried out within enclosed digesters so a low magnitude risk is estimated.</t>
  </si>
  <si>
    <t xml:space="preserve">As above  </t>
  </si>
  <si>
    <t>Potential for spillage from digestions tanks and storage vessels.</t>
  </si>
  <si>
    <t>Air transport .  Spillages and digestate  direct run-off from site and via surface water drains and ditches.</t>
  </si>
  <si>
    <t>Parameter 7</t>
  </si>
  <si>
    <r>
      <t>Parameter</t>
    </r>
    <r>
      <rPr>
        <sz val="10"/>
        <color indexed="12"/>
        <rFont val="Arial"/>
        <family val="2"/>
      </rPr>
      <t xml:space="preserve"> </t>
    </r>
    <r>
      <rPr>
        <sz val="10"/>
        <rFont val="Arial"/>
        <family val="2"/>
      </rPr>
      <t>8</t>
    </r>
  </si>
  <si>
    <t>The activities must not be carried out within 500 metres of a European Site or a Site of Special Scientific Interest (SSSI).</t>
  </si>
  <si>
    <r>
      <t xml:space="preserve">Local residents often sensitive to odour. </t>
    </r>
    <r>
      <rPr>
        <sz val="10"/>
        <color indexed="8"/>
        <rFont val="Arial"/>
        <family val="2"/>
      </rPr>
      <t>Wide range of waste may cause odour issues at reception from wastes, release of biogas and from digestate hence control measures adopted.</t>
    </r>
  </si>
  <si>
    <t>SR - Digestion tanks require appropriate bunding SR - no point source emissions to water. Run off restricted by SR on emissions of substances not controlled by emission limits…. with appropriate measures: all biogas condensate shall be discharged into a sealed drainage system. Impermeable surface required for storage of all wastes.</t>
  </si>
  <si>
    <t xml:space="preserve">SR (emissions of substances not controlled by emission limits) - emissions of substances .... shall not cause pollution…., with appropriate measures: </t>
  </si>
  <si>
    <t>Permitted wastes - biodegradable waste suitable for digestion.</t>
  </si>
  <si>
    <t>Part A installation: Anaerobic digestion facility including use of the resultant biogas</t>
  </si>
  <si>
    <t>Except for the auxiliary flare, the aggregate rated thermal input of all appliances used to burn biogas must be less than 5 megawatts.</t>
  </si>
  <si>
    <t>Maximum quantity of waste shall be limited to 100,000 tonnes per year</t>
  </si>
  <si>
    <t>Parameter 9</t>
  </si>
  <si>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500 metres or above, the potential hazards from the permitted activities pose a low risk to the broad sensitivity of species and habitats groups. The standard permit only applies at this distance or more.
Emission limits for stack gases are specified. </t>
  </si>
  <si>
    <t>A groundwater source protection zone 1, or if a source protection zone has not been defined then within 50 metres of any well, spring or borehole used for .</t>
  </si>
  <si>
    <t>the supply of water for human consumption.  This must include private water supplies</t>
  </si>
  <si>
    <t>As above. Activities cannot take place within groundwater protection zone 1 or if a source protection zone has not been defined then within 50 metres of any well, spring or borehole used for the supply of water for human consumption.  This includes private water supplies. Impermeable surface required for AD plant.</t>
  </si>
  <si>
    <t xml:space="preserve">Parameter 10 </t>
  </si>
  <si>
    <t xml:space="preserve">Noise and vibration shall be minimised and not cause nuisance.  A noise and vibration management plan may be required.  </t>
  </si>
  <si>
    <t xml:space="preserve">Activities shall be managed and operated in accordance with a management system (will include site security measures to prevent unauthorised access).  </t>
  </si>
  <si>
    <t xml:space="preserve">As above.  An accident management plan is required as part of management system (will include fire and spillages).  </t>
  </si>
  <si>
    <t>The activities must not be carried out within 10 metres of any watercourse</t>
  </si>
  <si>
    <t>Local human population.</t>
  </si>
  <si>
    <t>Release of microorganisms (bioaerosols).</t>
  </si>
  <si>
    <t>Potential for release at waste reception/treatment and maturation.</t>
  </si>
  <si>
    <t>Nuisance, loss of amenity.</t>
  </si>
  <si>
    <t>Noise and vibration.</t>
  </si>
  <si>
    <t>Although biogas is flammable, risk of direct physical contact is reduced by activity being carried out within enclosed systems.</t>
  </si>
  <si>
    <t>Local human population and / or livestock after gaining unauthorised access to the installation.</t>
  </si>
  <si>
    <t>Direct physical contact.</t>
  </si>
  <si>
    <t>Accidental explosion of biogas.</t>
  </si>
  <si>
    <t>Unlikely to happen - reduced by effective management systems.</t>
  </si>
  <si>
    <t xml:space="preserve">Protected nature conservation sites - European sites and SSSIs.  </t>
  </si>
  <si>
    <t xml:space="preserve">TVOC Total Volatile Organic compounds </t>
  </si>
  <si>
    <t xml:space="preserve">Sox Sulphur Dioxide </t>
  </si>
  <si>
    <r>
      <t xml:space="preserve">gas engine </t>
    </r>
    <r>
      <rPr>
        <sz val="10"/>
        <color indexed="10"/>
        <rFont val="Arial"/>
        <family val="2"/>
      </rPr>
      <t>effective</t>
    </r>
    <r>
      <rPr>
        <sz val="10"/>
        <rFont val="Arial"/>
        <family val="0"/>
      </rPr>
      <t xml:space="preserve"> stack height shall be no less than 3 metres; </t>
    </r>
  </si>
  <si>
    <t xml:space="preserve">Point source emissions to air </t>
  </si>
  <si>
    <t xml:space="preserve">Monitoring of  CHP and Generators will be in line with permitted limits and monitored and expressed as per TGN M2. </t>
  </si>
  <si>
    <t xml:space="preserve">As above and point source emissions to air with emission limits </t>
  </si>
  <si>
    <t xml:space="preserve">Local human population </t>
  </si>
  <si>
    <t xml:space="preserve">Release of unburnt biogas </t>
  </si>
  <si>
    <t>Harm to human health - respiratory irritation and illness. Release of potent climate change gases.</t>
  </si>
  <si>
    <t xml:space="preserve">Air transport </t>
  </si>
  <si>
    <t xml:space="preserve">Potential for release in emergency and maintenance via pressure relief valves </t>
  </si>
  <si>
    <t xml:space="preserve">Releases of NO2 and SO2, CO and Total Volatile Organic Compounds (VOC) </t>
  </si>
  <si>
    <r>
      <t xml:space="preserve">Management systems required to include  </t>
    </r>
    <r>
      <rPr>
        <sz val="10"/>
        <color indexed="10"/>
        <rFont val="Arial"/>
        <family val="2"/>
      </rPr>
      <t>DSEAR assessment. Bunding of tanks etc.</t>
    </r>
  </si>
  <si>
    <r>
      <t>Permitted activities - The storage and recovery of waste (R13, R1, R3)</t>
    </r>
    <r>
      <rPr>
        <sz val="10"/>
        <color indexed="10"/>
        <rFont val="Arial"/>
        <family val="2"/>
      </rPr>
      <t xml:space="preserve"> and </t>
    </r>
    <r>
      <rPr>
        <sz val="10"/>
        <color indexed="10"/>
        <rFont val="Arial"/>
        <family val="2"/>
      </rPr>
      <t>combustion</t>
    </r>
    <r>
      <rPr>
        <sz val="10"/>
        <color indexed="10"/>
        <rFont val="Arial"/>
        <family val="2"/>
      </rPr>
      <t xml:space="preserve">  of biogas </t>
    </r>
  </si>
  <si>
    <t>Auxiliary flare are available and used but limited to emergency situation and planned miantance.  Pressure relief valves are inspected regularly. Unplanned releases are reported.</t>
  </si>
  <si>
    <r>
      <t xml:space="preserve">Emissions shall be free from odorous compounds. An odour management plan is required. Non- point source emissions of biogas shall be minimised using appropriate measures.  All storage tanks and lagoons are required to be covered also AD is an enclosed process. </t>
    </r>
    <r>
      <rPr>
        <sz val="10"/>
        <color indexed="12"/>
        <rFont val="Arial"/>
        <family val="2"/>
      </rPr>
      <t xml:space="preserve"> </t>
    </r>
    <r>
      <rPr>
        <sz val="10"/>
        <color indexed="8"/>
        <rFont val="Arial"/>
        <family val="2"/>
      </rPr>
      <t>A buffer zone for odour has been kept at 200 metres from the nearest sensitive receiver so that below this limit odour control can be assessed in a bespoke permit.</t>
    </r>
  </si>
  <si>
    <t>dwelling houses in cases where they do not have an ‘effective stack height’ of 3 metres as defined by the rules.</t>
  </si>
  <si>
    <r>
      <t>The activities must not be carried out within an Air Quality Management Area (AQMA).</t>
    </r>
    <r>
      <rPr>
        <sz val="10"/>
        <color indexed="10"/>
        <rFont val="Arial"/>
        <family val="2"/>
      </rPr>
      <t xml:space="preserve"> Gas engines stacks have to be located 200 metres from any building used by the public including </t>
    </r>
  </si>
  <si>
    <t>Natural Resources Wales</t>
  </si>
  <si>
    <t>The activities must not be carried out within 200 metres of the nearest sensitive receptor</t>
  </si>
  <si>
    <r>
      <t xml:space="preserve">Activities shall be managed and operated in accordance with a management system (will include inspection and maintenance of equipment, including engine management systems), point source emissions to air with emission limits for </t>
    </r>
    <r>
      <rPr>
        <sz val="10"/>
        <color indexed="10"/>
        <rFont val="Arial"/>
        <family val="2"/>
      </rPr>
      <t>Oxides of</t>
    </r>
    <r>
      <rPr>
        <sz val="10"/>
        <rFont val="Arial"/>
        <family val="0"/>
      </rPr>
      <t xml:space="preserve"> </t>
    </r>
    <r>
      <rPr>
        <sz val="10"/>
        <color indexed="10"/>
        <rFont val="Arial"/>
        <family val="2"/>
      </rPr>
      <t>Nitrogen (NO2) Carbon Monoxide (CO), Sulphur Dioxides SO2 and Total Volatile Organic Compounds (TVOC) .</t>
    </r>
    <r>
      <rPr>
        <sz val="10"/>
        <rFont val="Arial"/>
        <family val="0"/>
      </rPr>
      <t xml:space="preserve">The activities shall not be carried out within an </t>
    </r>
    <r>
      <rPr>
        <sz val="10"/>
        <color indexed="10"/>
        <rFont val="Arial"/>
        <family val="2"/>
      </rPr>
      <t xml:space="preserve">AQMA zone. </t>
    </r>
    <r>
      <rPr>
        <sz val="10"/>
        <color indexed="10"/>
        <rFont val="Arial"/>
        <family val="2"/>
      </rPr>
      <t>Effective stack height must be 3m or</t>
    </r>
    <r>
      <rPr>
        <sz val="10"/>
        <color indexed="10"/>
        <rFont val="Arial"/>
        <family val="2"/>
      </rPr>
      <t xml:space="preserve"> be located 200m away from a sensitive receptor </t>
    </r>
  </si>
  <si>
    <r>
      <rPr>
        <sz val="10"/>
        <color indexed="10"/>
        <rFont val="Arial"/>
        <family val="2"/>
      </rPr>
      <t xml:space="preserve">Maturation activities are not carried out in the open within 250m metres of the nearest sensitive receptor. </t>
    </r>
    <r>
      <rPr>
        <sz val="10"/>
        <rFont val="Arial"/>
        <family val="2"/>
      </rPr>
      <t>Operations have to take place within a closed system with appropriate filters or scrubbing system.</t>
    </r>
  </si>
  <si>
    <r>
      <t>Generic risk assessment for draft standard rules set number SR2018 No 12 v1</t>
    </r>
    <r>
      <rPr>
        <b/>
        <sz val="14"/>
        <color indexed="10"/>
        <rFont val="Arial"/>
        <family val="2"/>
      </rPr>
      <t>.0</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</si>
</sst>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12"/>
      <name val="Arial"/>
      <family val="2"/>
    </font>
    <font>
      <sz val="10"/>
      <color indexed="8"/>
      <name val="Arial"/>
      <family val="2"/>
    </font>
    <font>
      <b/>
      <sz val="14"/>
      <color indexed="10"/>
      <name val="Arial"/>
      <family val="2"/>
    </font>
    <font>
      <sz val="10"/>
      <color indexed="10"/>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top style="thin"/>
      <bottom style="double"/>
    </border>
    <border>
      <left/>
      <right style="double"/>
      <top style="thin"/>
      <bottom style="double"/>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3" borderId="28" xfId="0" applyFont="1" applyFill="1" applyBorder="1" applyAlignment="1">
      <alignment horizontal="center" vertical="top" wrapText="1"/>
    </xf>
    <xf numFmtId="0" fontId="2"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0" fontId="0" fillId="0" borderId="0" xfId="0" applyFont="1" applyAlignment="1">
      <alignment/>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0" fillId="36" borderId="33" xfId="0" applyFill="1" applyBorder="1" applyAlignment="1" applyProtection="1">
      <alignment vertical="top" wrapText="1"/>
      <protection locked="0"/>
    </xf>
    <xf numFmtId="0" fontId="2" fillId="39" borderId="33" xfId="0" applyFont="1" applyFill="1" applyBorder="1" applyAlignment="1" applyProtection="1">
      <alignment vertical="top" wrapText="1"/>
      <protection locked="0"/>
    </xf>
    <xf numFmtId="0" fontId="0" fillId="0" borderId="35" xfId="0" applyFill="1"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7" xfId="0" applyFont="1" applyBorder="1" applyAlignment="1" applyProtection="1">
      <alignment vertical="top" wrapText="1"/>
      <protection locked="0"/>
    </xf>
    <xf numFmtId="0" fontId="0" fillId="0" borderId="0" xfId="0" applyFont="1" applyFill="1" applyAlignment="1">
      <alignment/>
    </xf>
    <xf numFmtId="0" fontId="0" fillId="0" borderId="2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0" fillId="0" borderId="0" xfId="0" applyFont="1" applyFill="1" applyBorder="1" applyAlignment="1" applyProtection="1">
      <alignment/>
      <protection/>
    </xf>
    <xf numFmtId="0" fontId="43" fillId="0" borderId="0" xfId="0" applyFont="1" applyAlignment="1">
      <alignment/>
    </xf>
    <xf numFmtId="0" fontId="43" fillId="0" borderId="15" xfId="0" applyFont="1" applyBorder="1" applyAlignment="1" applyProtection="1">
      <alignment vertical="top" wrapText="1"/>
      <protection locked="0"/>
    </xf>
    <xf numFmtId="0" fontId="43" fillId="0" borderId="16" xfId="0" applyFont="1" applyFill="1" applyBorder="1" applyAlignment="1" applyProtection="1">
      <alignment vertical="top" wrapText="1"/>
      <protection locked="0"/>
    </xf>
    <xf numFmtId="0" fontId="43" fillId="0" borderId="14" xfId="0" applyFont="1" applyBorder="1" applyAlignment="1" applyProtection="1">
      <alignment vertical="top" wrapText="1"/>
      <protection locked="0"/>
    </xf>
    <xf numFmtId="0" fontId="43" fillId="0" borderId="16" xfId="0" applyFont="1" applyBorder="1" applyAlignment="1" applyProtection="1">
      <alignment vertical="top" wrapText="1"/>
      <protection locked="0"/>
    </xf>
    <xf numFmtId="0" fontId="43" fillId="36" borderId="26" xfId="0" applyFont="1" applyFill="1" applyBorder="1" applyAlignment="1" applyProtection="1">
      <alignment vertical="top" wrapText="1"/>
      <protection locked="0"/>
    </xf>
    <xf numFmtId="0" fontId="0" fillId="0" borderId="0" xfId="0" applyFont="1" applyAlignment="1">
      <alignment/>
    </xf>
    <xf numFmtId="0" fontId="43" fillId="0" borderId="0" xfId="0" applyFont="1" applyAlignment="1">
      <alignment/>
    </xf>
    <xf numFmtId="0" fontId="5" fillId="0" borderId="0" xfId="0" applyFont="1" applyAlignment="1">
      <alignment/>
    </xf>
    <xf numFmtId="0" fontId="0" fillId="0" borderId="0" xfId="0" applyAlignment="1">
      <alignment/>
    </xf>
    <xf numFmtId="15" fontId="0" fillId="40" borderId="24" xfId="0" applyNumberFormat="1" applyFont="1" applyFill="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91"/>
  <sheetViews>
    <sheetView tabSelected="1" zoomScalePageLayoutView="48" workbookViewId="0" topLeftCell="F34">
      <selection activeCell="C22" sqref="C22"/>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10.7109375" style="0" customWidth="1"/>
    <col min="8" max="8" width="11.28125" style="0" customWidth="1"/>
    <col min="9" max="9" width="22.57421875" style="0" customWidth="1"/>
    <col min="10" max="10" width="60.7109375" style="0" customWidth="1"/>
    <col min="11" max="11" width="16.7109375" style="0" customWidth="1"/>
    <col min="12" max="12" width="0.2890625" style="0" customWidth="1"/>
  </cols>
  <sheetData>
    <row r="2" spans="2:9" ht="18">
      <c r="B2" s="86" t="s">
        <v>141</v>
      </c>
      <c r="C2" s="87"/>
      <c r="D2" s="87"/>
      <c r="E2" s="87"/>
      <c r="F2" s="87"/>
      <c r="G2" s="87"/>
      <c r="H2" s="87"/>
      <c r="I2" s="87"/>
    </row>
    <row r="3" spans="2:11" ht="12.75" customHeight="1">
      <c r="B3" s="41"/>
      <c r="C3" s="41"/>
      <c r="D3" s="41"/>
      <c r="E3" s="43"/>
      <c r="F3" s="37"/>
      <c r="G3" s="37"/>
      <c r="H3" s="37"/>
      <c r="I3" s="37"/>
      <c r="J3" s="37"/>
      <c r="K3" s="37"/>
    </row>
    <row r="4" spans="2:11" ht="15.75">
      <c r="B4" s="42" t="s">
        <v>40</v>
      </c>
      <c r="C4" s="42"/>
      <c r="D4" s="42"/>
      <c r="E4" s="44"/>
      <c r="F4" s="90" t="s">
        <v>95</v>
      </c>
      <c r="G4" s="90"/>
      <c r="H4" s="90"/>
      <c r="I4" s="90"/>
      <c r="J4" s="90"/>
      <c r="K4" s="38"/>
    </row>
    <row r="5" spans="2:11" ht="9.75" customHeight="1">
      <c r="B5" s="42"/>
      <c r="C5" s="42"/>
      <c r="D5" s="42"/>
      <c r="E5" s="44"/>
      <c r="F5" s="40"/>
      <c r="G5" s="40"/>
      <c r="H5" s="37"/>
      <c r="I5" s="37"/>
      <c r="J5" s="37"/>
      <c r="K5" s="37"/>
    </row>
    <row r="6" spans="2:11" ht="15.75">
      <c r="B6" s="42" t="s">
        <v>0</v>
      </c>
      <c r="C6" s="44"/>
      <c r="D6" s="44"/>
      <c r="E6" s="44"/>
      <c r="F6" s="90" t="s">
        <v>33</v>
      </c>
      <c r="G6" s="90"/>
      <c r="H6" s="90"/>
      <c r="I6" s="90"/>
      <c r="J6" s="90"/>
      <c r="K6" s="38"/>
    </row>
    <row r="7" spans="2:11" ht="9.75" customHeight="1">
      <c r="B7" s="45"/>
      <c r="C7" s="40"/>
      <c r="D7" s="40"/>
      <c r="E7" s="40"/>
      <c r="F7" s="40"/>
      <c r="G7" s="40"/>
      <c r="H7" s="37"/>
      <c r="I7" s="37"/>
      <c r="J7" s="37"/>
      <c r="K7" s="37"/>
    </row>
    <row r="8" spans="2:11" ht="15.75">
      <c r="B8" s="46" t="s">
        <v>1</v>
      </c>
      <c r="C8" s="40"/>
      <c r="D8" s="40"/>
      <c r="E8" s="40"/>
      <c r="F8" s="91" t="s">
        <v>137</v>
      </c>
      <c r="G8" s="91"/>
      <c r="H8" s="91"/>
      <c r="I8" s="91"/>
      <c r="J8" s="91"/>
      <c r="K8" s="39"/>
    </row>
    <row r="9" spans="2:11" ht="11.25" customHeight="1">
      <c r="B9" s="46"/>
      <c r="C9" s="40"/>
      <c r="D9" s="40"/>
      <c r="E9" s="40"/>
      <c r="F9" s="40"/>
      <c r="G9" s="40"/>
      <c r="H9" s="41"/>
      <c r="I9" s="37"/>
      <c r="J9" s="37"/>
      <c r="K9" s="37"/>
    </row>
    <row r="10" spans="2:11" ht="15.75">
      <c r="B10" s="42" t="s">
        <v>2</v>
      </c>
      <c r="C10" s="40"/>
      <c r="D10" s="40"/>
      <c r="E10" s="40"/>
      <c r="F10" s="88">
        <v>43376</v>
      </c>
      <c r="G10" s="89"/>
      <c r="H10" s="89"/>
      <c r="I10" s="89"/>
      <c r="J10" s="89"/>
      <c r="K10" s="38"/>
    </row>
    <row r="11" spans="2:11" ht="15.75">
      <c r="B11" s="42"/>
      <c r="C11" s="40"/>
      <c r="D11" s="40"/>
      <c r="E11" s="40"/>
      <c r="F11" s="40"/>
      <c r="G11" s="40"/>
      <c r="H11" s="42"/>
      <c r="I11" s="40"/>
      <c r="J11" s="40"/>
      <c r="K11" s="40"/>
    </row>
    <row r="12" spans="1:13" ht="38.25" customHeight="1">
      <c r="A12" s="13"/>
      <c r="B12" s="49"/>
      <c r="C12" s="50" t="s">
        <v>43</v>
      </c>
      <c r="D12" s="50"/>
      <c r="E12" s="50"/>
      <c r="F12" s="50"/>
      <c r="G12" s="50"/>
      <c r="H12" s="49"/>
      <c r="I12" s="50"/>
      <c r="J12" s="50"/>
      <c r="K12" s="50"/>
      <c r="L12" s="13"/>
      <c r="M12" s="13"/>
    </row>
    <row r="13" spans="1:13" ht="15.75">
      <c r="A13" s="13"/>
      <c r="B13" s="49"/>
      <c r="C13" t="s">
        <v>30</v>
      </c>
      <c r="D13" s="77" t="s">
        <v>132</v>
      </c>
      <c r="E13" s="50"/>
      <c r="F13" s="50"/>
      <c r="G13" s="50"/>
      <c r="H13" s="49"/>
      <c r="I13" s="50"/>
      <c r="J13" s="50"/>
      <c r="K13" s="50"/>
      <c r="L13" s="13"/>
      <c r="M13" s="13"/>
    </row>
    <row r="14" spans="1:13" ht="12.75">
      <c r="A14" s="13"/>
      <c r="C14" t="s">
        <v>31</v>
      </c>
      <c r="D14" t="s">
        <v>94</v>
      </c>
      <c r="K14" s="50"/>
      <c r="L14" s="13"/>
      <c r="M14" s="13"/>
    </row>
    <row r="15" spans="1:13" ht="12.75">
      <c r="A15" s="13"/>
      <c r="C15" t="s">
        <v>62</v>
      </c>
      <c r="D15" s="64" t="s">
        <v>96</v>
      </c>
      <c r="K15" s="50"/>
      <c r="L15" s="13"/>
      <c r="M15" s="13"/>
    </row>
    <row r="16" spans="1:13" ht="12.75">
      <c r="A16" s="13"/>
      <c r="C16" t="s">
        <v>83</v>
      </c>
      <c r="D16" t="s">
        <v>97</v>
      </c>
      <c r="K16" s="50"/>
      <c r="L16" s="13"/>
      <c r="M16" s="13"/>
    </row>
    <row r="17" spans="1:13" ht="12.75">
      <c r="A17" s="13"/>
      <c r="C17" t="s">
        <v>67</v>
      </c>
      <c r="D17" t="s">
        <v>77</v>
      </c>
      <c r="K17" s="50"/>
      <c r="L17" s="13"/>
      <c r="M17" s="13"/>
    </row>
    <row r="18" spans="1:13" ht="12.75">
      <c r="A18" s="13"/>
      <c r="C18" t="s">
        <v>81</v>
      </c>
      <c r="D18" s="64" t="s">
        <v>90</v>
      </c>
      <c r="K18" s="50"/>
      <c r="L18" s="13"/>
      <c r="M18" s="13"/>
    </row>
    <row r="19" spans="1:13" ht="12.75">
      <c r="A19" s="13"/>
      <c r="C19" t="s">
        <v>88</v>
      </c>
      <c r="D19" s="64" t="s">
        <v>138</v>
      </c>
      <c r="K19" s="50"/>
      <c r="L19" s="13"/>
      <c r="M19" s="13"/>
    </row>
    <row r="20" spans="1:13" ht="12.75">
      <c r="A20" s="13"/>
      <c r="C20" t="s">
        <v>89</v>
      </c>
      <c r="D20" s="84" t="s">
        <v>136</v>
      </c>
      <c r="K20" s="50"/>
      <c r="L20" s="13"/>
      <c r="M20" s="13"/>
    </row>
    <row r="21" spans="1:13" ht="12.75">
      <c r="A21" s="13"/>
      <c r="D21" s="85" t="s">
        <v>135</v>
      </c>
      <c r="K21" s="50"/>
      <c r="L21" s="13"/>
      <c r="M21" s="13"/>
    </row>
    <row r="22" spans="1:13" ht="12.75">
      <c r="A22" s="13"/>
      <c r="C22" s="64" t="s">
        <v>98</v>
      </c>
      <c r="D22" s="74" t="s">
        <v>100</v>
      </c>
      <c r="K22" s="50"/>
      <c r="L22" s="13"/>
      <c r="M22" s="13"/>
    </row>
    <row r="23" spans="1:13" ht="12.75">
      <c r="A23" s="13"/>
      <c r="C23" s="64"/>
      <c r="D23" s="74" t="s">
        <v>101</v>
      </c>
      <c r="K23" s="50"/>
      <c r="L23" s="13"/>
      <c r="M23" s="13"/>
    </row>
    <row r="24" spans="1:13" ht="12.75">
      <c r="A24" s="13"/>
      <c r="C24" s="64" t="s">
        <v>103</v>
      </c>
      <c r="D24" s="74" t="s">
        <v>107</v>
      </c>
      <c r="K24" s="50"/>
      <c r="L24" s="13"/>
      <c r="M24" s="13"/>
    </row>
    <row r="25" spans="1:13" ht="12.75">
      <c r="A25" s="13"/>
      <c r="C25" t="s">
        <v>35</v>
      </c>
      <c r="D25" t="s">
        <v>44</v>
      </c>
      <c r="K25" s="50"/>
      <c r="L25" s="13"/>
      <c r="M25" s="13"/>
    </row>
    <row r="26" spans="1:13" ht="12.75">
      <c r="A26" s="13"/>
      <c r="D26" t="s">
        <v>76</v>
      </c>
      <c r="K26" s="50"/>
      <c r="L26" s="13"/>
      <c r="M26" s="13"/>
    </row>
    <row r="27" spans="1:13" ht="12.75">
      <c r="A27" s="13"/>
      <c r="D27" t="s">
        <v>74</v>
      </c>
      <c r="K27" s="50"/>
      <c r="L27" s="13"/>
      <c r="M27" s="13"/>
    </row>
    <row r="28" spans="1:13" ht="12.75">
      <c r="A28" s="13"/>
      <c r="D28" s="78" t="s">
        <v>119</v>
      </c>
      <c r="K28" s="50"/>
      <c r="L28" s="13"/>
      <c r="M28" s="13"/>
    </row>
    <row r="29" spans="1:13" ht="12.75">
      <c r="A29" s="13"/>
      <c r="D29" s="78" t="s">
        <v>120</v>
      </c>
      <c r="K29" s="50"/>
      <c r="L29" s="13"/>
      <c r="M29" s="13"/>
    </row>
    <row r="30" spans="1:13" ht="12.75">
      <c r="A30" s="13"/>
      <c r="D30" t="s">
        <v>75</v>
      </c>
      <c r="K30" s="50"/>
      <c r="L30" s="13"/>
      <c r="M30" s="13"/>
    </row>
    <row r="31" spans="1:13" ht="12.75">
      <c r="A31" s="13"/>
      <c r="D31" t="s">
        <v>93</v>
      </c>
      <c r="K31" s="50"/>
      <c r="L31" s="13"/>
      <c r="M31" s="13"/>
    </row>
    <row r="32" spans="1:13" ht="12.75">
      <c r="A32" s="13"/>
      <c r="D32" s="64" t="s">
        <v>121</v>
      </c>
      <c r="K32" s="50"/>
      <c r="L32" s="13"/>
      <c r="M32" s="13"/>
    </row>
    <row r="33" spans="1:13" ht="12.75">
      <c r="A33" s="13"/>
      <c r="D33" t="s">
        <v>78</v>
      </c>
      <c r="K33" s="50"/>
      <c r="L33" s="13"/>
      <c r="M33" s="13"/>
    </row>
    <row r="34" spans="1:13" ht="12.75">
      <c r="A34" s="13"/>
      <c r="K34" s="50"/>
      <c r="L34" s="13"/>
      <c r="M34" s="13"/>
    </row>
    <row r="35" spans="2:11" ht="13.5" thickBot="1">
      <c r="B35" s="13"/>
      <c r="C35" s="13"/>
      <c r="D35" s="13"/>
      <c r="E35" s="13"/>
      <c r="F35" s="12"/>
      <c r="G35" s="13"/>
      <c r="H35" s="13"/>
      <c r="I35" s="13"/>
      <c r="J35" s="13"/>
      <c r="K35" s="13"/>
    </row>
    <row r="36" spans="1:11" ht="28.5" customHeight="1" thickTop="1">
      <c r="A36" s="2"/>
      <c r="B36" s="18" t="s">
        <v>3</v>
      </c>
      <c r="C36" s="14"/>
      <c r="D36" s="14"/>
      <c r="E36" s="14"/>
      <c r="F36" s="15"/>
      <c r="G36" s="16" t="s">
        <v>4</v>
      </c>
      <c r="H36" s="16"/>
      <c r="I36" s="17"/>
      <c r="J36" s="18" t="s">
        <v>32</v>
      </c>
      <c r="K36" s="19"/>
    </row>
    <row r="37" spans="1:11" ht="38.25">
      <c r="A37" s="1"/>
      <c r="B37" s="3" t="s">
        <v>5</v>
      </c>
      <c r="C37" s="4" t="s">
        <v>6</v>
      </c>
      <c r="D37" s="4" t="s">
        <v>7</v>
      </c>
      <c r="E37" s="5" t="s">
        <v>8</v>
      </c>
      <c r="F37" s="3" t="s">
        <v>9</v>
      </c>
      <c r="G37" s="4" t="s">
        <v>10</v>
      </c>
      <c r="H37" s="4" t="s">
        <v>11</v>
      </c>
      <c r="I37" s="5" t="s">
        <v>12</v>
      </c>
      <c r="J37" s="3" t="s">
        <v>13</v>
      </c>
      <c r="K37" s="55" t="s">
        <v>14</v>
      </c>
    </row>
    <row r="38" spans="1:11" ht="121.5" customHeight="1">
      <c r="A38" s="1"/>
      <c r="B38" s="6" t="s">
        <v>15</v>
      </c>
      <c r="C38" s="7" t="s">
        <v>16</v>
      </c>
      <c r="D38" s="7" t="s">
        <v>66</v>
      </c>
      <c r="E38" s="8" t="s">
        <v>17</v>
      </c>
      <c r="F38" s="6" t="s">
        <v>18</v>
      </c>
      <c r="G38" s="7" t="s">
        <v>19</v>
      </c>
      <c r="H38" s="7" t="s">
        <v>20</v>
      </c>
      <c r="I38" s="8" t="s">
        <v>21</v>
      </c>
      <c r="J38" s="6" t="s">
        <v>22</v>
      </c>
      <c r="K38" s="56" t="s">
        <v>34</v>
      </c>
    </row>
    <row r="39" spans="1:11" ht="114.75">
      <c r="A39" s="33"/>
      <c r="B39" s="28" t="s">
        <v>108</v>
      </c>
      <c r="C39" s="79" t="s">
        <v>130</v>
      </c>
      <c r="D39" s="29" t="s">
        <v>52</v>
      </c>
      <c r="E39" s="30" t="s">
        <v>45</v>
      </c>
      <c r="F39" s="53" t="s">
        <v>24</v>
      </c>
      <c r="G39" s="54" t="s">
        <v>25</v>
      </c>
      <c r="H39" s="60" t="s">
        <v>25</v>
      </c>
      <c r="I39" s="34" t="s">
        <v>80</v>
      </c>
      <c r="J39" s="76" t="s">
        <v>139</v>
      </c>
      <c r="K39" s="35" t="s">
        <v>24</v>
      </c>
    </row>
    <row r="40" spans="1:11" ht="76.5">
      <c r="A40" s="33"/>
      <c r="B40" s="28" t="s">
        <v>108</v>
      </c>
      <c r="C40" s="79" t="s">
        <v>122</v>
      </c>
      <c r="D40" s="29" t="s">
        <v>52</v>
      </c>
      <c r="E40" s="30" t="s">
        <v>45</v>
      </c>
      <c r="F40" s="53" t="s">
        <v>24</v>
      </c>
      <c r="G40" s="54" t="s">
        <v>25</v>
      </c>
      <c r="H40" s="60" t="s">
        <v>24</v>
      </c>
      <c r="I40" s="80" t="s">
        <v>123</v>
      </c>
      <c r="J40" s="81" t="s">
        <v>124</v>
      </c>
      <c r="K40" s="35" t="s">
        <v>24</v>
      </c>
    </row>
    <row r="41" spans="1:11" ht="102">
      <c r="A41" s="33"/>
      <c r="B41" s="81" t="s">
        <v>125</v>
      </c>
      <c r="C41" s="79" t="s">
        <v>126</v>
      </c>
      <c r="D41" s="79" t="s">
        <v>127</v>
      </c>
      <c r="E41" s="82" t="s">
        <v>128</v>
      </c>
      <c r="F41" s="83" t="s">
        <v>25</v>
      </c>
      <c r="G41" s="54" t="s">
        <v>26</v>
      </c>
      <c r="H41" s="60" t="s">
        <v>25</v>
      </c>
      <c r="I41" s="80" t="s">
        <v>129</v>
      </c>
      <c r="J41" s="81" t="s">
        <v>133</v>
      </c>
      <c r="K41" s="35"/>
    </row>
    <row r="42" spans="1:11" ht="71.25" customHeight="1">
      <c r="A42" s="33"/>
      <c r="B42" s="28" t="s">
        <v>108</v>
      </c>
      <c r="C42" s="29" t="s">
        <v>109</v>
      </c>
      <c r="D42" s="29" t="s">
        <v>52</v>
      </c>
      <c r="E42" s="30" t="s">
        <v>45</v>
      </c>
      <c r="F42" s="53" t="s">
        <v>25</v>
      </c>
      <c r="G42" s="54" t="s">
        <v>26</v>
      </c>
      <c r="H42" s="60" t="s">
        <v>25</v>
      </c>
      <c r="I42" s="34" t="s">
        <v>110</v>
      </c>
      <c r="J42" s="76" t="s">
        <v>140</v>
      </c>
      <c r="K42" s="35"/>
    </row>
    <row r="43" spans="1:11" ht="114.75">
      <c r="A43" s="33"/>
      <c r="B43" s="28" t="s">
        <v>108</v>
      </c>
      <c r="C43" s="29" t="s">
        <v>36</v>
      </c>
      <c r="D43" s="29" t="s">
        <v>111</v>
      </c>
      <c r="E43" s="30" t="s">
        <v>45</v>
      </c>
      <c r="F43" s="53" t="s">
        <v>25</v>
      </c>
      <c r="G43" s="54" t="s">
        <v>25</v>
      </c>
      <c r="H43" s="60" t="s">
        <v>25</v>
      </c>
      <c r="I43" s="34" t="s">
        <v>91</v>
      </c>
      <c r="J43" s="76" t="s">
        <v>134</v>
      </c>
      <c r="K43" s="35" t="s">
        <v>24</v>
      </c>
    </row>
    <row r="44" spans="1:11" ht="51">
      <c r="A44" s="33"/>
      <c r="B44" s="28" t="s">
        <v>108</v>
      </c>
      <c r="C44" s="29" t="s">
        <v>112</v>
      </c>
      <c r="D44" s="29" t="s">
        <v>48</v>
      </c>
      <c r="E44" s="30" t="s">
        <v>49</v>
      </c>
      <c r="F44" s="53" t="s">
        <v>24</v>
      </c>
      <c r="G44" s="54" t="s">
        <v>24</v>
      </c>
      <c r="H44" s="60" t="s">
        <v>24</v>
      </c>
      <c r="I44" s="34" t="s">
        <v>68</v>
      </c>
      <c r="J44" s="28" t="s">
        <v>104</v>
      </c>
      <c r="K44" s="35" t="s">
        <v>24</v>
      </c>
    </row>
    <row r="45" spans="1:11" ht="89.25">
      <c r="A45" s="33"/>
      <c r="B45" s="28" t="s">
        <v>114</v>
      </c>
      <c r="C45" s="29" t="s">
        <v>69</v>
      </c>
      <c r="D45" s="29" t="s">
        <v>46</v>
      </c>
      <c r="E45" s="30" t="s">
        <v>115</v>
      </c>
      <c r="F45" s="53" t="s">
        <v>24</v>
      </c>
      <c r="G45" s="54" t="s">
        <v>25</v>
      </c>
      <c r="H45" s="60" t="s">
        <v>24</v>
      </c>
      <c r="I45" s="34" t="s">
        <v>84</v>
      </c>
      <c r="J45" s="28" t="s">
        <v>105</v>
      </c>
      <c r="K45" s="35" t="s">
        <v>24</v>
      </c>
    </row>
    <row r="46" spans="1:11" ht="114.75">
      <c r="A46" s="33"/>
      <c r="B46" s="28" t="s">
        <v>50</v>
      </c>
      <c r="C46" s="29" t="s">
        <v>57</v>
      </c>
      <c r="D46" s="29" t="s">
        <v>63</v>
      </c>
      <c r="E46" s="30" t="s">
        <v>58</v>
      </c>
      <c r="F46" s="53" t="s">
        <v>25</v>
      </c>
      <c r="G46" s="54" t="s">
        <v>26</v>
      </c>
      <c r="H46" s="60" t="s">
        <v>25</v>
      </c>
      <c r="I46" s="34" t="s">
        <v>113</v>
      </c>
      <c r="J46" s="28" t="s">
        <v>106</v>
      </c>
      <c r="K46" s="35" t="s">
        <v>24</v>
      </c>
    </row>
    <row r="47" spans="1:11" ht="114.75">
      <c r="A47" s="33"/>
      <c r="B47" s="28" t="s">
        <v>50</v>
      </c>
      <c r="C47" s="29" t="s">
        <v>116</v>
      </c>
      <c r="D47" s="29" t="s">
        <v>63</v>
      </c>
      <c r="E47" s="30" t="s">
        <v>87</v>
      </c>
      <c r="F47" s="53" t="s">
        <v>24</v>
      </c>
      <c r="G47" s="54" t="s">
        <v>26</v>
      </c>
      <c r="H47" s="60" t="s">
        <v>25</v>
      </c>
      <c r="I47" s="34" t="s">
        <v>117</v>
      </c>
      <c r="J47" s="76" t="s">
        <v>131</v>
      </c>
      <c r="K47" s="35" t="s">
        <v>24</v>
      </c>
    </row>
    <row r="48" spans="1:11" ht="102">
      <c r="A48" s="33"/>
      <c r="B48" s="28" t="s">
        <v>50</v>
      </c>
      <c r="C48" s="29" t="s">
        <v>59</v>
      </c>
      <c r="D48" s="29" t="s">
        <v>64</v>
      </c>
      <c r="E48" s="30" t="s">
        <v>60</v>
      </c>
      <c r="F48" s="53" t="s">
        <v>24</v>
      </c>
      <c r="G48" s="54" t="s">
        <v>25</v>
      </c>
      <c r="H48" s="60" t="s">
        <v>25</v>
      </c>
      <c r="I48" s="34" t="s">
        <v>70</v>
      </c>
      <c r="J48" s="28" t="s">
        <v>85</v>
      </c>
      <c r="K48" s="35" t="s">
        <v>24</v>
      </c>
    </row>
    <row r="49" spans="1:11" ht="76.5">
      <c r="A49" s="33"/>
      <c r="B49" s="28" t="s">
        <v>61</v>
      </c>
      <c r="C49" s="29" t="s">
        <v>71</v>
      </c>
      <c r="D49" s="29" t="s">
        <v>72</v>
      </c>
      <c r="E49" s="30" t="s">
        <v>37</v>
      </c>
      <c r="F49" s="53" t="s">
        <v>24</v>
      </c>
      <c r="G49" s="54" t="s">
        <v>25</v>
      </c>
      <c r="H49" s="60" t="s">
        <v>24</v>
      </c>
      <c r="I49" s="34" t="s">
        <v>86</v>
      </c>
      <c r="J49" s="61" t="s">
        <v>92</v>
      </c>
      <c r="K49" s="35" t="s">
        <v>24</v>
      </c>
    </row>
    <row r="50" spans="1:11" ht="51">
      <c r="A50" s="33"/>
      <c r="B50" s="28" t="s">
        <v>61</v>
      </c>
      <c r="C50" s="29" t="s">
        <v>60</v>
      </c>
      <c r="D50" s="29" t="s">
        <v>65</v>
      </c>
      <c r="E50" s="30" t="s">
        <v>56</v>
      </c>
      <c r="F50" s="53" t="s">
        <v>24</v>
      </c>
      <c r="G50" s="54" t="s">
        <v>25</v>
      </c>
      <c r="H50" s="60" t="s">
        <v>24</v>
      </c>
      <c r="I50" s="34" t="s">
        <v>51</v>
      </c>
      <c r="J50" s="28" t="s">
        <v>51</v>
      </c>
      <c r="K50" s="35" t="s">
        <v>24</v>
      </c>
    </row>
    <row r="51" spans="1:11" ht="89.25">
      <c r="A51" s="33"/>
      <c r="B51" s="28" t="s">
        <v>41</v>
      </c>
      <c r="C51" s="29" t="s">
        <v>60</v>
      </c>
      <c r="D51" s="29" t="s">
        <v>42</v>
      </c>
      <c r="E51" s="30" t="s">
        <v>53</v>
      </c>
      <c r="F51" s="53" t="s">
        <v>24</v>
      </c>
      <c r="G51" s="54" t="s">
        <v>25</v>
      </c>
      <c r="H51" s="60" t="s">
        <v>24</v>
      </c>
      <c r="I51" s="34" t="s">
        <v>54</v>
      </c>
      <c r="J51" s="28" t="s">
        <v>51</v>
      </c>
      <c r="K51" s="35" t="s">
        <v>24</v>
      </c>
    </row>
    <row r="52" spans="1:11" ht="91.5" customHeight="1">
      <c r="A52" s="33"/>
      <c r="B52" s="31" t="s">
        <v>38</v>
      </c>
      <c r="C52" s="32" t="s">
        <v>60</v>
      </c>
      <c r="D52" s="32" t="s">
        <v>55</v>
      </c>
      <c r="E52" s="57" t="s">
        <v>47</v>
      </c>
      <c r="F52" s="62" t="s">
        <v>24</v>
      </c>
      <c r="G52" s="58" t="s">
        <v>25</v>
      </c>
      <c r="H52" s="63" t="s">
        <v>24</v>
      </c>
      <c r="I52" s="59" t="s">
        <v>86</v>
      </c>
      <c r="J52" s="75" t="s">
        <v>102</v>
      </c>
      <c r="K52" s="36" t="s">
        <v>24</v>
      </c>
    </row>
    <row r="53" spans="1:11" ht="128.25" thickBot="1">
      <c r="A53" s="33"/>
      <c r="B53" s="65" t="s">
        <v>118</v>
      </c>
      <c r="C53" s="66" t="s">
        <v>82</v>
      </c>
      <c r="D53" s="66" t="s">
        <v>79</v>
      </c>
      <c r="E53" s="67" t="s">
        <v>39</v>
      </c>
      <c r="F53" s="68" t="s">
        <v>24</v>
      </c>
      <c r="G53" s="69" t="s">
        <v>25</v>
      </c>
      <c r="H53" s="70" t="s">
        <v>24</v>
      </c>
      <c r="I53" s="71" t="s">
        <v>73</v>
      </c>
      <c r="J53" s="73" t="s">
        <v>99</v>
      </c>
      <c r="K53" s="72" t="s">
        <v>24</v>
      </c>
    </row>
    <row r="54" spans="1:11" ht="13.5" thickTop="1">
      <c r="A54" s="9"/>
      <c r="B54" s="1"/>
      <c r="C54" s="10"/>
      <c r="D54" s="10"/>
      <c r="E54" s="10"/>
      <c r="F54" s="11"/>
      <c r="G54" s="11"/>
      <c r="H54" s="11"/>
      <c r="I54" s="11"/>
      <c r="J54" s="1"/>
      <c r="K54" s="10"/>
    </row>
    <row r="55" spans="1:11" ht="15.75">
      <c r="A55" s="9"/>
      <c r="B55" s="52" t="s">
        <v>27</v>
      </c>
      <c r="C55" s="50" t="s">
        <v>28</v>
      </c>
      <c r="D55" s="50"/>
      <c r="E55" s="50"/>
      <c r="F55" s="50"/>
      <c r="G55" s="50"/>
      <c r="H55" s="49"/>
      <c r="I55" s="50"/>
      <c r="J55" s="50"/>
      <c r="K55" s="1"/>
    </row>
    <row r="56" spans="1:11" ht="15.75">
      <c r="A56" s="9"/>
      <c r="B56" s="51"/>
      <c r="C56" s="50" t="s">
        <v>29</v>
      </c>
      <c r="D56" s="50"/>
      <c r="E56" s="50"/>
      <c r="F56" s="50"/>
      <c r="G56" s="50"/>
      <c r="H56" s="49"/>
      <c r="I56" s="50"/>
      <c r="J56" s="50"/>
      <c r="K56" s="1"/>
    </row>
    <row r="57" spans="1:11" ht="15.75">
      <c r="A57" s="9"/>
      <c r="B57" s="51"/>
      <c r="C57" s="50"/>
      <c r="D57" s="50"/>
      <c r="E57" s="50"/>
      <c r="F57" s="50"/>
      <c r="G57" s="50"/>
      <c r="H57" s="49"/>
      <c r="I57" s="50"/>
      <c r="J57" s="50"/>
      <c r="K57" s="1"/>
    </row>
    <row r="58" spans="1:11" ht="15.75" hidden="1">
      <c r="A58" s="9"/>
      <c r="B58" s="51"/>
      <c r="C58" s="50"/>
      <c r="D58" s="50"/>
      <c r="E58" s="50"/>
      <c r="F58" s="50"/>
      <c r="G58" s="50"/>
      <c r="H58" s="49"/>
      <c r="I58" s="50"/>
      <c r="J58" s="50"/>
      <c r="K58" s="1"/>
    </row>
    <row r="59" spans="1:11" ht="12.75" hidden="1">
      <c r="A59" s="9"/>
      <c r="B59" s="1"/>
      <c r="C59" s="1"/>
      <c r="D59" s="1"/>
      <c r="E59" s="1"/>
      <c r="F59" s="12"/>
      <c r="G59" s="12"/>
      <c r="H59" s="12"/>
      <c r="I59" s="12"/>
      <c r="J59" s="1"/>
      <c r="K59" s="1"/>
    </row>
    <row r="60" spans="1:11" ht="12.75" hidden="1">
      <c r="A60" s="9"/>
      <c r="B60" s="1"/>
      <c r="C60" s="48" t="s">
        <v>23</v>
      </c>
      <c r="D60" s="48" t="s">
        <v>24</v>
      </c>
      <c r="E60" s="48" t="s">
        <v>25</v>
      </c>
      <c r="F60" s="48" t="s">
        <v>26</v>
      </c>
      <c r="G60" s="12"/>
      <c r="H60" s="12"/>
      <c r="I60" s="12"/>
      <c r="J60" s="1"/>
      <c r="K60" s="1"/>
    </row>
    <row r="61" spans="1:11" ht="12.75" hidden="1">
      <c r="A61" s="9"/>
      <c r="B61" s="47" t="s">
        <v>26</v>
      </c>
      <c r="C61" s="25">
        <v>4</v>
      </c>
      <c r="D61" s="23">
        <v>8</v>
      </c>
      <c r="E61" s="22">
        <v>12</v>
      </c>
      <c r="F61" s="21">
        <v>16</v>
      </c>
      <c r="G61" s="12"/>
      <c r="H61" s="12"/>
      <c r="I61" s="12"/>
      <c r="J61" s="1"/>
      <c r="K61" s="1"/>
    </row>
    <row r="62" spans="1:11" ht="12.75" hidden="1">
      <c r="A62" s="9"/>
      <c r="B62" s="47" t="s">
        <v>25</v>
      </c>
      <c r="C62" s="25">
        <v>3</v>
      </c>
      <c r="D62" s="23">
        <v>6</v>
      </c>
      <c r="E62" s="24">
        <v>9</v>
      </c>
      <c r="F62" s="21">
        <v>12</v>
      </c>
      <c r="G62" s="12"/>
      <c r="H62" s="12"/>
      <c r="I62" s="12"/>
      <c r="J62" s="1"/>
      <c r="K62" s="1"/>
    </row>
    <row r="63" spans="1:11" ht="12.75" hidden="1">
      <c r="A63" s="9"/>
      <c r="B63" s="47" t="s">
        <v>24</v>
      </c>
      <c r="C63" s="25">
        <v>2</v>
      </c>
      <c r="D63" s="25">
        <v>4</v>
      </c>
      <c r="E63" s="24">
        <v>6</v>
      </c>
      <c r="F63" s="23">
        <v>8</v>
      </c>
      <c r="G63" s="12"/>
      <c r="H63" s="12"/>
      <c r="I63" s="12"/>
      <c r="J63" s="1"/>
      <c r="K63" s="1"/>
    </row>
    <row r="64" spans="1:11" ht="12.75" hidden="1">
      <c r="A64" s="9"/>
      <c r="B64" s="47" t="s">
        <v>23</v>
      </c>
      <c r="C64" s="25">
        <v>1</v>
      </c>
      <c r="D64" s="25">
        <v>2</v>
      </c>
      <c r="E64" s="26">
        <v>3</v>
      </c>
      <c r="F64" s="25">
        <v>4</v>
      </c>
      <c r="G64" s="12"/>
      <c r="H64" s="12"/>
      <c r="I64" s="12"/>
      <c r="J64" s="1"/>
      <c r="K64" s="1"/>
    </row>
    <row r="65" spans="1:11" ht="12.75" hidden="1">
      <c r="A65" s="9"/>
      <c r="B65" s="13"/>
      <c r="C65" s="12"/>
      <c r="D65" s="12"/>
      <c r="E65" s="13"/>
      <c r="F65" s="12"/>
      <c r="G65" s="12"/>
      <c r="H65" s="12"/>
      <c r="I65" s="12"/>
      <c r="J65" s="1"/>
      <c r="K65" s="1"/>
    </row>
    <row r="66" spans="1:11" ht="12.75" hidden="1">
      <c r="A66" s="9"/>
      <c r="B66" s="1"/>
      <c r="C66" s="1"/>
      <c r="D66" s="1"/>
      <c r="E66" s="1"/>
      <c r="F66" s="12"/>
      <c r="G66" s="12"/>
      <c r="H66" s="12"/>
      <c r="I66" s="12"/>
      <c r="J66" s="1"/>
      <c r="K66" s="1"/>
    </row>
    <row r="67" spans="1:11" ht="12.75" hidden="1">
      <c r="A67" s="9"/>
      <c r="B67" s="1"/>
      <c r="C67" s="1"/>
      <c r="D67" s="1"/>
      <c r="E67" s="1"/>
      <c r="F67" s="12"/>
      <c r="G67" s="12"/>
      <c r="H67" s="12"/>
      <c r="I67" s="12"/>
      <c r="J67" s="1"/>
      <c r="K67" s="1"/>
    </row>
    <row r="68" spans="1:11" ht="12.75" hidden="1">
      <c r="A68" s="9"/>
      <c r="B68" s="1"/>
      <c r="C68" s="1"/>
      <c r="D68" s="1"/>
      <c r="E68" s="1"/>
      <c r="F68" s="12" t="s">
        <v>23</v>
      </c>
      <c r="G68" s="12"/>
      <c r="H68" s="20" t="e">
        <f>IF(#REF!="",0,IF(#REF!="Very low",1,IF(#REF!="Low",2,IF(#REF!="Medium",3,IF(#REF!="High",4,F51)))))</f>
        <v>#REF!</v>
      </c>
      <c r="I68" s="20" t="e">
        <f>IF(#REF!="",0,IF(#REF!="Very low",1,IF(#REF!="Low",2,IF(#REF!="Medium",3,IF(#REF!="High",4,G51)))))</f>
        <v>#REF!</v>
      </c>
      <c r="J68" s="27" t="e">
        <f>IF(H68*I68=0,"",IF(H68*I68&gt;0.5,H68*I68))</f>
        <v>#REF!</v>
      </c>
      <c r="K68" s="1" t="e">
        <f>IF(J68="","",IF(J68&lt;5,"Low",IF(J68&lt;11,"Medium",IF(J68&gt;11,"High"))))</f>
        <v>#REF!</v>
      </c>
    </row>
    <row r="69" spans="1:11" ht="12.75" hidden="1">
      <c r="A69" s="9"/>
      <c r="B69" s="1"/>
      <c r="C69" s="1"/>
      <c r="D69" s="1"/>
      <c r="E69" s="1"/>
      <c r="F69" s="12" t="s">
        <v>24</v>
      </c>
      <c r="G69" s="12"/>
      <c r="H69" s="20">
        <f>IF(F51="",0,IF(F51="Very low",1,IF(F51="Low",2,IF(F51="Medium",3,IF(F51="High",4,#REF!)))))</f>
        <v>2</v>
      </c>
      <c r="I69" s="20">
        <f>IF(G51="",0,IF(G51="Very low",1,IF(G51="Low",2,IF(G51="Medium",3,IF(G51="High",4,#REF!)))))</f>
        <v>3</v>
      </c>
      <c r="J69" s="27">
        <f aca="true" t="shared" si="0" ref="J69:J87">IF(H69*I69=0,"",IF(H69*I69&gt;0.5,H69*I69))</f>
        <v>6</v>
      </c>
      <c r="K69" s="1" t="str">
        <f aca="true" t="shared" si="1" ref="K69:K87">IF(J69="","",IF(J69&lt;5,"Low",IF(J69&lt;11,"Medium",IF(J69&gt;11,"High"))))</f>
        <v>Medium</v>
      </c>
    </row>
    <row r="70" spans="1:11" ht="12.75" hidden="1">
      <c r="A70" s="9"/>
      <c r="B70" s="1"/>
      <c r="C70" s="1"/>
      <c r="D70" s="1"/>
      <c r="E70" s="1"/>
      <c r="F70" s="12" t="s">
        <v>25</v>
      </c>
      <c r="G70" s="12"/>
      <c r="H70" s="20" t="e">
        <f>IF(#REF!="",0,IF(#REF!="Very low",1,IF(#REF!="Low",2,IF(#REF!="Medium",3,IF(#REF!="High",4,F39)))))</f>
        <v>#REF!</v>
      </c>
      <c r="I70" s="20" t="e">
        <f>IF(#REF!="",0,IF(#REF!="Very low",1,IF(#REF!="Low",2,IF(#REF!="Medium",3,IF(#REF!="High",4,G39)))))</f>
        <v>#REF!</v>
      </c>
      <c r="J70" s="27" t="e">
        <f t="shared" si="0"/>
        <v>#REF!</v>
      </c>
      <c r="K70" s="1" t="e">
        <f t="shared" si="1"/>
        <v>#REF!</v>
      </c>
    </row>
    <row r="71" spans="1:11" ht="12.75" hidden="1">
      <c r="A71" s="9"/>
      <c r="B71" s="1"/>
      <c r="C71" s="1"/>
      <c r="D71" s="1"/>
      <c r="E71" s="1"/>
      <c r="F71" s="12" t="s">
        <v>26</v>
      </c>
      <c r="G71" s="12"/>
      <c r="H71" s="20">
        <f>IF(F39="",0,IF(F39="Very low",1,IF(F39="Low",2,IF(F39="Medium",3,IF(F39="High",4,F40)))))</f>
        <v>2</v>
      </c>
      <c r="I71" s="20">
        <f>IF(G39="",0,IF(G39="Very low",1,IF(G39="Low",2,IF(G39="Medium",3,IF(G39="High",4,G40)))))</f>
        <v>3</v>
      </c>
      <c r="J71" s="27">
        <f t="shared" si="0"/>
        <v>6</v>
      </c>
      <c r="K71" s="1" t="str">
        <f t="shared" si="1"/>
        <v>Medium</v>
      </c>
    </row>
    <row r="72" spans="1:11" ht="12.75" hidden="1">
      <c r="A72" s="9"/>
      <c r="B72" s="1"/>
      <c r="C72" s="1"/>
      <c r="D72" s="1"/>
      <c r="E72" s="1"/>
      <c r="F72" s="12"/>
      <c r="G72" s="12"/>
      <c r="H72" s="20">
        <f>IF(F40="",0,IF(F40="Very low",1,IF(F40="Low",2,IF(F40="Medium",3,IF(F40="High",4,#REF!)))))</f>
        <v>2</v>
      </c>
      <c r="I72" s="20">
        <f>IF(G40="",0,IF(G40="Very low",1,IF(G40="Low",2,IF(G40="Medium",3,IF(G40="High",4,#REF!)))))</f>
        <v>3</v>
      </c>
      <c r="J72" s="27">
        <f t="shared" si="0"/>
        <v>6</v>
      </c>
      <c r="K72" s="1" t="str">
        <f t="shared" si="1"/>
        <v>Medium</v>
      </c>
    </row>
    <row r="73" spans="1:11" ht="12.75" hidden="1">
      <c r="A73" s="9"/>
      <c r="B73" s="1"/>
      <c r="C73" s="1"/>
      <c r="D73" s="1"/>
      <c r="E73" s="1"/>
      <c r="F73" s="12"/>
      <c r="G73" s="12"/>
      <c r="H73" s="20" t="e">
        <f>IF(#REF!="",0,IF(#REF!="Very low",1,IF(#REF!="Low",2,IF(#REF!="Medium",3,IF(#REF!="High",4,#REF!)))))</f>
        <v>#REF!</v>
      </c>
      <c r="I73" s="20" t="e">
        <f>IF(#REF!="",0,IF(#REF!="Very low",1,IF(#REF!="Low",2,IF(#REF!="Medium",3,IF(#REF!="High",4,#REF!)))))</f>
        <v>#REF!</v>
      </c>
      <c r="J73" s="27" t="e">
        <f t="shared" si="0"/>
        <v>#REF!</v>
      </c>
      <c r="K73" s="1" t="e">
        <f t="shared" si="1"/>
        <v>#REF!</v>
      </c>
    </row>
    <row r="74" spans="1:11" ht="12.75" hidden="1">
      <c r="A74" s="9"/>
      <c r="B74" s="1"/>
      <c r="C74" s="1"/>
      <c r="D74" s="1"/>
      <c r="E74" s="1"/>
      <c r="F74" s="12"/>
      <c r="G74" s="12"/>
      <c r="H74" s="20" t="e">
        <f>IF(#REF!="",0,IF(#REF!="Very low",1,IF(#REF!="Low",2,IF(#REF!="Medium",3,IF(#REF!="High",4,F43)))))</f>
        <v>#REF!</v>
      </c>
      <c r="I74" s="20" t="e">
        <f>IF(#REF!="",0,IF(#REF!="Very low",1,IF(#REF!="Low",2,IF(#REF!="Medium",3,IF(#REF!="High",4,G43)))))</f>
        <v>#REF!</v>
      </c>
      <c r="J74" s="27" t="e">
        <f t="shared" si="0"/>
        <v>#REF!</v>
      </c>
      <c r="K74" s="1" t="e">
        <f t="shared" si="1"/>
        <v>#REF!</v>
      </c>
    </row>
    <row r="75" spans="1:11" ht="12.75" hidden="1">
      <c r="A75" s="9"/>
      <c r="B75" s="1"/>
      <c r="C75" s="1"/>
      <c r="D75" s="1"/>
      <c r="E75" s="1"/>
      <c r="F75" s="12"/>
      <c r="G75" s="12"/>
      <c r="H75" s="20">
        <f>IF(F43="",0,IF(F43="Very low",1,IF(F43="Low",2,IF(F43="Medium",3,IF(F43="High",4,#REF!)))))</f>
        <v>3</v>
      </c>
      <c r="I75" s="20">
        <f>IF(G43="",0,IF(G43="Very low",1,IF(G43="Low",2,IF(G43="Medium",3,IF(G43="High",4,#REF!)))))</f>
        <v>3</v>
      </c>
      <c r="J75" s="27">
        <f t="shared" si="0"/>
        <v>9</v>
      </c>
      <c r="K75" s="1" t="str">
        <f t="shared" si="1"/>
        <v>Medium</v>
      </c>
    </row>
    <row r="76" spans="1:11" ht="12.75" hidden="1">
      <c r="A76" s="9"/>
      <c r="B76" s="1"/>
      <c r="C76" s="12" t="s">
        <v>23</v>
      </c>
      <c r="D76" s="12" t="s">
        <v>24</v>
      </c>
      <c r="E76" s="12" t="s">
        <v>25</v>
      </c>
      <c r="F76" s="12" t="s">
        <v>26</v>
      </c>
      <c r="G76" s="12"/>
      <c r="H76" s="20" t="e">
        <f>IF(#REF!="",0,IF(#REF!="Very low",1,IF(#REF!="Low",2,IF(#REF!="Medium",3,IF(#REF!="High",4,#REF!)))))</f>
        <v>#REF!</v>
      </c>
      <c r="I76" s="20" t="e">
        <f>IF(#REF!="",0,IF(#REF!="Very low",1,IF(#REF!="Low",2,IF(#REF!="Medium",3,IF(#REF!="High",4,#REF!)))))</f>
        <v>#REF!</v>
      </c>
      <c r="J76" s="27" t="e">
        <f t="shared" si="0"/>
        <v>#REF!</v>
      </c>
      <c r="K76" s="1" t="e">
        <f t="shared" si="1"/>
        <v>#REF!</v>
      </c>
    </row>
    <row r="77" spans="1:11" ht="12.75" hidden="1">
      <c r="A77" s="9"/>
      <c r="B77" s="12" t="s">
        <v>23</v>
      </c>
      <c r="C77" s="25">
        <v>1</v>
      </c>
      <c r="D77" s="25">
        <v>2</v>
      </c>
      <c r="E77" s="26">
        <v>3</v>
      </c>
      <c r="F77" s="25">
        <v>4</v>
      </c>
      <c r="G77" s="12"/>
      <c r="H77" s="20" t="e">
        <f>IF(#REF!="",0,IF(#REF!="Very low",1,IF(#REF!="Low",2,IF(#REF!="Medium",3,IF(#REF!="High",4,#REF!)))))</f>
        <v>#REF!</v>
      </c>
      <c r="I77" s="20" t="e">
        <f>IF(#REF!="",0,IF(#REF!="Very low",1,IF(#REF!="Low",2,IF(#REF!="Medium",3,IF(#REF!="High",4,#REF!)))))</f>
        <v>#REF!</v>
      </c>
      <c r="J77" s="27" t="e">
        <f t="shared" si="0"/>
        <v>#REF!</v>
      </c>
      <c r="K77" s="1" t="e">
        <f t="shared" si="1"/>
        <v>#REF!</v>
      </c>
    </row>
    <row r="78" spans="1:11" ht="12.75" hidden="1">
      <c r="A78" s="9"/>
      <c r="B78" s="12" t="s">
        <v>24</v>
      </c>
      <c r="C78" s="25">
        <v>2</v>
      </c>
      <c r="D78" s="25">
        <v>4</v>
      </c>
      <c r="E78" s="24">
        <v>6</v>
      </c>
      <c r="F78" s="23">
        <v>8</v>
      </c>
      <c r="G78" s="12"/>
      <c r="H78" s="20" t="e">
        <f>IF(#REF!="",0,IF(#REF!="Very low",1,IF(#REF!="Low",2,IF(#REF!="Medium",3,IF(#REF!="High",4,#REF!)))))</f>
        <v>#REF!</v>
      </c>
      <c r="I78" s="20" t="e">
        <f>IF(#REF!="",0,IF(#REF!="Very low",1,IF(#REF!="Low",2,IF(#REF!="Medium",3,IF(#REF!="High",4,#REF!)))))</f>
        <v>#REF!</v>
      </c>
      <c r="J78" s="27" t="e">
        <f t="shared" si="0"/>
        <v>#REF!</v>
      </c>
      <c r="K78" s="1" t="e">
        <f t="shared" si="1"/>
        <v>#REF!</v>
      </c>
    </row>
    <row r="79" spans="1:11" ht="12.75" hidden="1">
      <c r="A79" s="9"/>
      <c r="B79" s="12" t="s">
        <v>25</v>
      </c>
      <c r="C79" s="25">
        <v>3</v>
      </c>
      <c r="D79" s="23">
        <v>6</v>
      </c>
      <c r="E79" s="24">
        <v>9</v>
      </c>
      <c r="F79" s="21">
        <v>12</v>
      </c>
      <c r="G79" s="12"/>
      <c r="H79" s="20" t="e">
        <f>IF(#REF!="",0,IF(#REF!="Very low",1,IF(#REF!="Low",2,IF(#REF!="Medium",3,IF(#REF!="High",4,#REF!)))))</f>
        <v>#REF!</v>
      </c>
      <c r="I79" s="20" t="e">
        <f>IF(#REF!="",0,IF(#REF!="Very low",1,IF(#REF!="Low",2,IF(#REF!="Medium",3,IF(#REF!="High",4,#REF!)))))</f>
        <v>#REF!</v>
      </c>
      <c r="J79" s="27" t="e">
        <f t="shared" si="0"/>
        <v>#REF!</v>
      </c>
      <c r="K79" s="1" t="e">
        <f t="shared" si="1"/>
        <v>#REF!</v>
      </c>
    </row>
    <row r="80" spans="1:11" ht="12.75" hidden="1">
      <c r="A80" s="9"/>
      <c r="B80" s="12" t="s">
        <v>26</v>
      </c>
      <c r="C80" s="25">
        <v>4</v>
      </c>
      <c r="D80" s="23">
        <v>8</v>
      </c>
      <c r="E80" s="22">
        <v>12</v>
      </c>
      <c r="F80" s="21">
        <v>16</v>
      </c>
      <c r="G80" s="12"/>
      <c r="H80" s="20" t="e">
        <f>IF(#REF!="",0,IF(#REF!="Very low",1,IF(#REF!="Low",2,IF(#REF!="Medium",3,IF(#REF!="High",4,#REF!)))))</f>
        <v>#REF!</v>
      </c>
      <c r="I80" s="20" t="e">
        <f>IF(#REF!="",0,IF(#REF!="Very low",1,IF(#REF!="Low",2,IF(#REF!="Medium",3,IF(#REF!="High",4,#REF!)))))</f>
        <v>#REF!</v>
      </c>
      <c r="J80" s="27" t="e">
        <f t="shared" si="0"/>
        <v>#REF!</v>
      </c>
      <c r="K80" s="1" t="e">
        <f t="shared" si="1"/>
        <v>#REF!</v>
      </c>
    </row>
    <row r="81" spans="1:11" ht="12.75" hidden="1">
      <c r="A81" s="9"/>
      <c r="B81" s="12"/>
      <c r="C81" s="12"/>
      <c r="D81" s="12"/>
      <c r="F81" s="12"/>
      <c r="G81" s="12"/>
      <c r="H81" s="20" t="e">
        <f>IF(#REF!="",0,IF(#REF!="Very low",1,IF(#REF!="Low",2,IF(#REF!="Medium",3,IF(#REF!="High",4,#REF!)))))</f>
        <v>#REF!</v>
      </c>
      <c r="I81" s="20" t="e">
        <f>IF(#REF!="",0,IF(#REF!="Very low",1,IF(#REF!="Low",2,IF(#REF!="Medium",3,IF(#REF!="High",4,#REF!)))))</f>
        <v>#REF!</v>
      </c>
      <c r="J81" s="27" t="e">
        <f t="shared" si="0"/>
        <v>#REF!</v>
      </c>
      <c r="K81" s="1" t="e">
        <f t="shared" si="1"/>
        <v>#REF!</v>
      </c>
    </row>
    <row r="82" spans="1:11" ht="12.75" hidden="1">
      <c r="A82" s="9"/>
      <c r="B82" s="1"/>
      <c r="C82" s="1"/>
      <c r="D82" s="1"/>
      <c r="E82" s="1"/>
      <c r="F82" s="12"/>
      <c r="G82" s="12"/>
      <c r="H82" s="20" t="e">
        <f>IF(#REF!="",0,IF(#REF!="Very low",1,IF(#REF!="Low",2,IF(#REF!="Medium",3,IF(#REF!="High",4,#REF!)))))</f>
        <v>#REF!</v>
      </c>
      <c r="I82" s="20" t="e">
        <f>IF(#REF!="",0,IF(#REF!="Very low",1,IF(#REF!="Low",2,IF(#REF!="Medium",3,IF(#REF!="High",4,#REF!)))))</f>
        <v>#REF!</v>
      </c>
      <c r="J82" s="27" t="e">
        <f t="shared" si="0"/>
        <v>#REF!</v>
      </c>
      <c r="K82" s="1" t="e">
        <f t="shared" si="1"/>
        <v>#REF!</v>
      </c>
    </row>
    <row r="83" spans="1:11" ht="12.75" hidden="1">
      <c r="A83" s="9"/>
      <c r="B83" s="1"/>
      <c r="C83" s="1"/>
      <c r="D83" s="1"/>
      <c r="E83" s="1"/>
      <c r="F83" s="12"/>
      <c r="G83" s="12"/>
      <c r="H83" s="20" t="e">
        <f>IF(#REF!="",0,IF(#REF!="Very low",1,IF(#REF!="Low",2,IF(#REF!="Medium",3,IF(#REF!="High",4,#REF!)))))</f>
        <v>#REF!</v>
      </c>
      <c r="I83" s="20" t="e">
        <f>IF(#REF!="",0,IF(#REF!="Very low",1,IF(#REF!="Low",2,IF(#REF!="Medium",3,IF(#REF!="High",4,#REF!)))))</f>
        <v>#REF!</v>
      </c>
      <c r="J83" s="27" t="e">
        <f t="shared" si="0"/>
        <v>#REF!</v>
      </c>
      <c r="K83" s="1" t="e">
        <f t="shared" si="1"/>
        <v>#REF!</v>
      </c>
    </row>
    <row r="84" spans="1:11" ht="12.75" hidden="1">
      <c r="A84" s="9"/>
      <c r="B84" s="1"/>
      <c r="C84" s="1"/>
      <c r="D84" s="1"/>
      <c r="E84" s="1"/>
      <c r="F84" s="12"/>
      <c r="G84" s="12"/>
      <c r="H84" s="20" t="e">
        <f>IF(#REF!="",0,IF(#REF!="Very low",1,IF(#REF!="Low",2,IF(#REF!="Medium",3,IF(#REF!="High",4,#REF!)))))</f>
        <v>#REF!</v>
      </c>
      <c r="I84" s="20" t="e">
        <f>IF(#REF!="",0,IF(#REF!="Very low",1,IF(#REF!="Low",2,IF(#REF!="Medium",3,IF(#REF!="High",4,#REF!)))))</f>
        <v>#REF!</v>
      </c>
      <c r="J84" s="27" t="e">
        <f t="shared" si="0"/>
        <v>#REF!</v>
      </c>
      <c r="K84" s="1" t="e">
        <f t="shared" si="1"/>
        <v>#REF!</v>
      </c>
    </row>
    <row r="85" spans="1:11" ht="12.75" hidden="1">
      <c r="A85" s="9"/>
      <c r="B85" s="1"/>
      <c r="C85" s="1"/>
      <c r="D85" s="1"/>
      <c r="E85" s="1"/>
      <c r="F85" s="12"/>
      <c r="G85" s="12"/>
      <c r="H85" s="20" t="e">
        <f>IF(#REF!="",0,IF(#REF!="Very low",1,IF(#REF!="Low",2,IF(#REF!="Medium",3,IF(#REF!="High",4,#REF!)))))</f>
        <v>#REF!</v>
      </c>
      <c r="I85" s="20" t="e">
        <f>IF(#REF!="",0,IF(#REF!="Very low",1,IF(#REF!="Low",2,IF(#REF!="Medium",3,IF(#REF!="High",4,#REF!)))))</f>
        <v>#REF!</v>
      </c>
      <c r="J85" s="27" t="e">
        <f t="shared" si="0"/>
        <v>#REF!</v>
      </c>
      <c r="K85" s="1" t="e">
        <f t="shared" si="1"/>
        <v>#REF!</v>
      </c>
    </row>
    <row r="86" spans="1:11" ht="12.75" hidden="1">
      <c r="A86" s="9"/>
      <c r="B86" s="1"/>
      <c r="C86" s="1"/>
      <c r="D86" s="1"/>
      <c r="E86" s="1"/>
      <c r="F86" s="12"/>
      <c r="G86" s="12"/>
      <c r="H86" s="20" t="e">
        <f>IF(#REF!="",0,IF(#REF!="Very low",1,IF(#REF!="Low",2,IF(#REF!="Medium",3,IF(#REF!="High",4,#REF!)))))</f>
        <v>#REF!</v>
      </c>
      <c r="I86" s="20" t="e">
        <f>IF(#REF!="",0,IF(#REF!="Very low",1,IF(#REF!="Low",2,IF(#REF!="Medium",3,IF(#REF!="High",4,#REF!)))))</f>
        <v>#REF!</v>
      </c>
      <c r="J86" s="27" t="e">
        <f t="shared" si="0"/>
        <v>#REF!</v>
      </c>
      <c r="K86" s="1" t="e">
        <f t="shared" si="1"/>
        <v>#REF!</v>
      </c>
    </row>
    <row r="87" spans="1:11" ht="12.75" hidden="1">
      <c r="A87" s="9"/>
      <c r="B87" s="1"/>
      <c r="C87" s="1"/>
      <c r="D87" s="1"/>
      <c r="E87" s="1"/>
      <c r="F87" s="12"/>
      <c r="G87" s="12"/>
      <c r="H87" s="20" t="e">
        <f>IF(#REF!="",0,IF(#REF!="Very low",1,IF(#REF!="Low",2,IF(#REF!="Medium",3,IF(#REF!="High",4,F54)))))</f>
        <v>#REF!</v>
      </c>
      <c r="I87" s="20" t="e">
        <f>IF(#REF!="",0,IF(#REF!="Very low",1,IF(#REF!="Low",2,IF(#REF!="Medium",3,IF(#REF!="High",4,G54)))))</f>
        <v>#REF!</v>
      </c>
      <c r="J87" s="27" t="e">
        <f t="shared" si="0"/>
        <v>#REF!</v>
      </c>
      <c r="K87" s="1" t="e">
        <f t="shared" si="1"/>
        <v>#REF!</v>
      </c>
    </row>
    <row r="88" spans="1:11" ht="12.75" hidden="1">
      <c r="A88" s="9"/>
      <c r="B88" s="1"/>
      <c r="C88" s="1"/>
      <c r="D88" s="1"/>
      <c r="E88" s="1"/>
      <c r="F88" s="12"/>
      <c r="G88" s="12"/>
      <c r="H88" s="12"/>
      <c r="I88" s="12"/>
      <c r="J88" s="1"/>
      <c r="K88" s="1"/>
    </row>
    <row r="89" spans="1:11" ht="12.75" hidden="1">
      <c r="A89" s="1"/>
      <c r="B89" s="1"/>
      <c r="C89" s="1"/>
      <c r="D89" s="1"/>
      <c r="E89" s="1"/>
      <c r="F89" s="12"/>
      <c r="G89" s="12"/>
      <c r="H89" s="12"/>
      <c r="I89" s="12"/>
      <c r="J89" s="1"/>
      <c r="K89" s="1"/>
    </row>
    <row r="90" spans="1:11" ht="12.75" hidden="1">
      <c r="A90" s="1"/>
      <c r="B90" s="1"/>
      <c r="C90" s="1"/>
      <c r="D90" s="1"/>
      <c r="E90" s="1"/>
      <c r="F90" s="12"/>
      <c r="G90" s="12"/>
      <c r="H90" s="12"/>
      <c r="I90" s="12"/>
      <c r="J90" s="1"/>
      <c r="K90" s="1"/>
    </row>
    <row r="91" spans="1:11" ht="12.75" hidden="1">
      <c r="A91" s="1"/>
      <c r="B91" s="1"/>
      <c r="C91" s="1"/>
      <c r="D91" s="1"/>
      <c r="E91" s="1"/>
      <c r="F91" s="12"/>
      <c r="G91" s="12"/>
      <c r="H91" s="12"/>
      <c r="I91" s="12"/>
      <c r="J91" s="1"/>
      <c r="K91" s="1"/>
    </row>
    <row r="125" ht="13.5" customHeight="1"/>
  </sheetData>
  <sheetProtection selectLockedCells="1"/>
  <mergeCells count="5">
    <mergeCell ref="B2:I2"/>
    <mergeCell ref="F10:J10"/>
    <mergeCell ref="F4:J4"/>
    <mergeCell ref="F6:J6"/>
    <mergeCell ref="F8:J8"/>
  </mergeCells>
  <dataValidations count="2">
    <dataValidation type="list" allowBlank="1" showInputMessage="1" showErrorMessage="1" sqref="F39:G40 F42:G53">
      <formula1>$F$68:$F$72</formula1>
    </dataValidation>
    <dataValidation type="list" allowBlank="1" showInputMessage="1" showErrorMessage="1" sqref="F41:G41">
      <formula1>$F$67:$F$71</formula1>
    </dataValidation>
  </dataValidations>
  <printOptions/>
  <pageMargins left="0.2362204724409449" right="0.2362204724409449" top="1.28" bottom="0.7480314960629921" header="0.31496062992125984" footer="0.31496062992125984"/>
  <pageSetup horizontalDpi="600" verticalDpi="600" orientation="landscape" paperSize="8" r:id="rId4"/>
  <headerFooter alignWithMargins="0">
    <oddHeader>&amp;L&amp;G</oddHeader>
    <oddFooter>&amp;CPage &amp;P</oddFooter>
  </headerFooter>
  <rowBreaks count="2" manualBreakCount="2">
    <brk id="35" max="10" man="1"/>
    <brk id="49" max="10"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Claire.Watts</cp:lastModifiedBy>
  <cp:lastPrinted>2013-01-11T14:12:29Z</cp:lastPrinted>
  <dcterms:created xsi:type="dcterms:W3CDTF">2005-05-04T08:30:35Z</dcterms:created>
  <dcterms:modified xsi:type="dcterms:W3CDTF">2018-10-03T09:18:36Z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0x01010067EB80C5FE939D4A9B3D8BA62129B7F502007211513804FBFD4EBAAC54C6E1114159</vt:lpwstr>
  </property>
  <property fmtid="{D5CDD505-2E9C-101B-9397-08002B2CF9AE}" pid="4" name="_dlc_DocId">
    <vt:lpwstr>REGU-308-163476</vt:lpwstr>
  </property>
  <property fmtid="{D5CDD505-2E9C-101B-9397-08002B2CF9AE}" pid="5" name="_dlc_DocIdItemGuid">
    <vt:lpwstr>da404e07-3473-4c1d-ba20-31fc6afc3ceb</vt:lpwstr>
  </property>
  <property fmtid="{D5CDD505-2E9C-101B-9397-08002B2CF9AE}" pid="6" name="_dlc_DocIdUrl">
    <vt:lpwstr>https://cyfoethnaturiolcymru.sharepoint.com/teams/Regulatory/Permitting/_layouts/15/DocIdRedir.aspx?ID=REGU-308-163476, REGU-308-163476</vt:lpwstr>
  </property>
</Properties>
</file>