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7545" firstSheet="2" activeTab="7"/>
  </bookViews>
  <sheets>
    <sheet name="Notes" sheetId="1" r:id="rId1"/>
    <sheet name="Arisings by EWC" sheetId="2" r:id="rId2"/>
    <sheet name="Arisings Trends" sheetId="3" r:id="rId3"/>
    <sheet name="Deposits by EWC" sheetId="4" r:id="rId4"/>
    <sheet name="Deposit Trends" sheetId="5" r:id="rId5"/>
    <sheet name="Deposits by Fate" sheetId="6" r:id="rId6"/>
    <sheet name="Fate Deposit Trends" sheetId="7" r:id="rId7"/>
    <sheet name="Movements" sheetId="8" r:id="rId8"/>
  </sheets>
  <externalReferences>
    <externalReference r:id="rId11"/>
  </externalReferences>
  <definedNames>
    <definedName name="__PPC_ALL_Data">#REF!</definedName>
    <definedName name="Combine2013_and_2012Inputs">#REF!</definedName>
  </definedNames>
  <calcPr fullCalcOnLoad="1"/>
</workbook>
</file>

<file path=xl/sharedStrings.xml><?xml version="1.0" encoding="utf-8"?>
<sst xmlns="http://schemas.openxmlformats.org/spreadsheetml/2006/main" count="299" uniqueCount="106">
  <si>
    <t>Geographic assignment of tonnages to the “South East” and “North” regional waste plan areas within Wales may have been affected by inconsistencies for a small number of sites prior to 2013. Total figures for Wales are unaffected.</t>
  </si>
  <si>
    <t>Waste data tables 2013 - hazardous waste consignee returns</t>
  </si>
  <si>
    <t>Hazardous waste arising in Wales in 2013</t>
  </si>
  <si>
    <t>in tonnes</t>
  </si>
  <si>
    <t>Regional Waste Plan Area</t>
  </si>
  <si>
    <t>EWC Chapter</t>
  </si>
  <si>
    <t>EWC Chapter Description</t>
  </si>
  <si>
    <t>North Wales</t>
  </si>
  <si>
    <t>South East Wales</t>
  </si>
  <si>
    <t>South West Wales</t>
  </si>
  <si>
    <t>Total</t>
  </si>
  <si>
    <t>01</t>
  </si>
  <si>
    <t>Mining and Minerals</t>
  </si>
  <si>
    <t>02</t>
  </si>
  <si>
    <t>Agricultural and Food Production</t>
  </si>
  <si>
    <t>03</t>
  </si>
  <si>
    <t>Wood and Paper Production</t>
  </si>
  <si>
    <t>04</t>
  </si>
  <si>
    <t>Leather and Textile Production</t>
  </si>
  <si>
    <t>05</t>
  </si>
  <si>
    <t>Petrol, Gas and Coal Refining/Treatment</t>
  </si>
  <si>
    <t>06</t>
  </si>
  <si>
    <t>Inorganic Chemical Processes</t>
  </si>
  <si>
    <t>07</t>
  </si>
  <si>
    <t>Organic Chemical Processes</t>
  </si>
  <si>
    <t>08</t>
  </si>
  <si>
    <t>MFSU Paints, Varnish, Adhesive and Inks</t>
  </si>
  <si>
    <t>09</t>
  </si>
  <si>
    <t>Photographic Industry</t>
  </si>
  <si>
    <t>10</t>
  </si>
  <si>
    <t>Thermal Process Waste (inorganic)</t>
  </si>
  <si>
    <t>11</t>
  </si>
  <si>
    <t>Metal Treatment and Coating Processes</t>
  </si>
  <si>
    <t>12</t>
  </si>
  <si>
    <t>Shaping/Treatment of Metals and Plastics</t>
  </si>
  <si>
    <t>13</t>
  </si>
  <si>
    <t>Oil and Oil/Water Mixtures</t>
  </si>
  <si>
    <t>14</t>
  </si>
  <si>
    <t>Solvents</t>
  </si>
  <si>
    <t>15</t>
  </si>
  <si>
    <t>Packaging, Cloths, Filter Materials</t>
  </si>
  <si>
    <t>16</t>
  </si>
  <si>
    <t>Not Otherwise Specified</t>
  </si>
  <si>
    <t>17</t>
  </si>
  <si>
    <t>C&amp;D Waste and Asbestos</t>
  </si>
  <si>
    <t>18</t>
  </si>
  <si>
    <t>Healthcare</t>
  </si>
  <si>
    <t>19</t>
  </si>
  <si>
    <t>Waste/Water Treatment and Water Industry</t>
  </si>
  <si>
    <t>20</t>
  </si>
  <si>
    <t>Municipal and Similar Commercial Wastes</t>
  </si>
  <si>
    <t>Natural Resources Wales is required to monitor registered hazardous waste movements.  The data published here is a summary of these movements. The same waste may be moved between multiple facilities and each separate movement is recorded.  This double counting should be taken into account when using this data.</t>
  </si>
  <si>
    <t>EWC Chapter 16 contains a mix of coded wastes including wastes from end-of-life vehicles, waste electrical and electronic equipment, batteries, spent catalysts and aqueous solutions</t>
  </si>
  <si>
    <t>Hazardous waste deposited in Wales in 2013</t>
  </si>
  <si>
    <t>Waste Fate</t>
  </si>
  <si>
    <t>Incineration with energy recovery</t>
  </si>
  <si>
    <t>Incineration without energy recovery</t>
  </si>
  <si>
    <t>Landfill</t>
  </si>
  <si>
    <t>Long term storage</t>
  </si>
  <si>
    <t>Other Fate</t>
  </si>
  <si>
    <t>Recovery</t>
  </si>
  <si>
    <t>Rejected</t>
  </si>
  <si>
    <t>Transfer (D)</t>
  </si>
  <si>
    <t>Transfer (R)</t>
  </si>
  <si>
    <t>Treatment</t>
  </si>
  <si>
    <t>Transfer (D) means transfer before disposal, Transfer (R) means transfer before recovery.</t>
  </si>
  <si>
    <t>In previous years Recovery was called Recycling/reuse.</t>
  </si>
  <si>
    <t>In previous years the Landfill category included deep injection, land treatment and surface impoundment.  These are now included in Other Fate.</t>
  </si>
  <si>
    <t>Wales: Hazardous waste arisings by EWC chapter from 1998 - 2013</t>
  </si>
  <si>
    <t>EWC chapter</t>
  </si>
  <si>
    <t>EWC Description</t>
  </si>
  <si>
    <t>1998/9</t>
  </si>
  <si>
    <t>99</t>
  </si>
  <si>
    <t>Unclassified</t>
  </si>
  <si>
    <t xml:space="preserve"> </t>
  </si>
  <si>
    <t xml:space="preserve">Natural Resources Wales is required to monitor registered hazardous waste movements.  The data published here is a summary of these movements.  The same waste may be moved between </t>
  </si>
  <si>
    <t>multiple facilities and each separate movement is recorded.  This double counting should be taken into account when using this data.</t>
  </si>
  <si>
    <t xml:space="preserve">2005 data is unreliable and has not been included in the above tables; a new hazardous waste management system and database was introduced in mid-2005 to coincide with the introduction of the new Hazardous Waste Regulations, </t>
  </si>
  <si>
    <t xml:space="preserve">classification and data collection changes introduced some inconsistency and some data was lost as new systems took a little time to become fully operational. </t>
  </si>
  <si>
    <t>Wales: Hazardous waste deposits by EWC chapter from 1998 - 2013</t>
  </si>
  <si>
    <t>Wales: Hazardous waste deposited by waste fate from 1998 - 2013</t>
  </si>
  <si>
    <t>Year</t>
  </si>
  <si>
    <t>Transfer (Short term)</t>
  </si>
  <si>
    <t>Other</t>
  </si>
  <si>
    <t>Hazardous waste moved within Wales in 2013</t>
  </si>
  <si>
    <t>Consignee Regional Waste Plan Area</t>
  </si>
  <si>
    <t>Producer Regional Waste Plan Area</t>
  </si>
  <si>
    <t xml:space="preserve">Total </t>
  </si>
  <si>
    <t>Hazardous waste imported to or exported out of Wales in 2013</t>
  </si>
  <si>
    <t>Direction</t>
  </si>
  <si>
    <t>Location</t>
  </si>
  <si>
    <t>Import</t>
  </si>
  <si>
    <t>England</t>
  </si>
  <si>
    <t>Scotland</t>
  </si>
  <si>
    <t>Northern Ireland</t>
  </si>
  <si>
    <t>Unspecified</t>
  </si>
  <si>
    <t>Export</t>
  </si>
  <si>
    <t>Balance: Imports - Exports</t>
  </si>
  <si>
    <t>Explanation and assumptions:</t>
  </si>
  <si>
    <t>Regional waste plan areas with positive net tonnages are importers of hazardous waste</t>
  </si>
  <si>
    <t>Regional waste plan areas with negative net tonnages are exporters of hazardous waste</t>
  </si>
  <si>
    <t>Records with unspecified arising and/or deposit locations are not included in the net sub regional tonnage calculation but are detailed for completeness.</t>
  </si>
  <si>
    <t>Total import from other regions in England does not include Wales.</t>
  </si>
  <si>
    <t>Total export from other regions in England does not include Wales.</t>
  </si>
  <si>
    <t xml:space="preserve">The Environment Agency is required to monitor registered hazardous waste movements.  The data published here is a summary of these movements.  The same waste may be moved between </t>
  </si>
  <si>
    <t>These two tables are entirely independent of each other.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</si>
</sst>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 #,##0_-;&quot;-&quot;_-;_-@_-"/>
  </numFmts>
  <fonts count="60">
    <font>
      <sz val="12"/>
      <color theme="1"/>
      <name val="Arial"/>
      <family val="2"/>
    </font>
    <font>
      <sz val="11"/>
      <color indexed="8"/>
      <name val="Calibri"/>
      <family val="2"/>
    </font>
    <font>
      <sz val="12"/>
      <color indexed="8"/>
      <name val="Arial"/>
      <family val="2"/>
    </font>
    <font>
      <b/>
      <sz val="12"/>
      <color indexed="8"/>
      <name val="Arial"/>
      <family val="2"/>
    </font>
    <font>
      <sz val="10"/>
      <name val="Arial"/>
      <family val="2"/>
    </font>
    <font>
      <sz val="12"/>
      <name val="Arial"/>
      <family val="2"/>
    </font>
    <font>
      <sz val="14"/>
      <name val="Arial"/>
      <family val="2"/>
    </font>
    <font>
      <b/>
      <sz val="12"/>
      <name val="Arial"/>
      <family val="2"/>
    </font>
    <font>
      <sz val="12"/>
      <color indexed="23"/>
      <name val="Arial"/>
      <family val="2"/>
    </font>
    <font>
      <b/>
      <sz val="10"/>
      <color indexed="9"/>
      <name val="Arial"/>
      <family val="2"/>
    </font>
    <font>
      <b/>
      <sz val="10"/>
      <name val="Arial"/>
      <family val="2"/>
    </font>
    <font>
      <b/>
      <sz val="10"/>
      <color indexed="8"/>
      <name val="Arial"/>
      <family val="2"/>
    </font>
    <font>
      <sz val="8"/>
      <name val="Arial"/>
      <family val="2"/>
    </font>
    <font>
      <sz val="8"/>
      <color indexed="8"/>
      <name val="Arial"/>
      <family val="2"/>
    </font>
    <font>
      <sz val="10"/>
      <color indexed="8"/>
      <name val="Arial"/>
      <family val="2"/>
    </font>
    <font>
      <sz val="9"/>
      <name val="Arial"/>
      <family val="2"/>
    </font>
    <font>
      <b/>
      <sz val="9"/>
      <name val="Arial"/>
      <family val="2"/>
    </font>
    <font>
      <i/>
      <sz val="9"/>
      <name val="Arial"/>
      <family val="2"/>
    </font>
    <font>
      <b/>
      <i/>
      <sz val="10"/>
      <name val="Arial"/>
      <family val="2"/>
    </font>
    <font>
      <b/>
      <sz val="10"/>
      <color indexed="10"/>
      <name val="Arial"/>
      <family val="2"/>
    </font>
    <font>
      <b/>
      <sz val="9"/>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2"/>
      <color rgb="FF000000"/>
      <name val="Arial"/>
      <family val="2"/>
    </font>
    <font>
      <sz val="12"/>
      <color theme="0" tint="-0.4999699890613556"/>
      <name val="Arial"/>
      <family val="2"/>
    </font>
    <font>
      <b/>
      <sz val="10"/>
      <color theme="0"/>
      <name val="Arial"/>
      <family val="2"/>
    </font>
    <font>
      <b/>
      <sz val="10"/>
      <color theme="1"/>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0" tint="-0.04997999966144562"/>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 fontId="1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4" fillId="0" borderId="0">
      <alignment/>
      <protection/>
    </xf>
    <xf numFmtId="0" fontId="5" fillId="0" borderId="0">
      <alignment/>
      <protection/>
    </xf>
    <xf numFmtId="0" fontId="4" fillId="0" borderId="0">
      <alignment/>
      <protection/>
    </xf>
    <xf numFmtId="0" fontId="14" fillId="0" borderId="0">
      <alignment/>
      <protection/>
    </xf>
    <xf numFmtId="0" fontId="4"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6" fillId="0" borderId="0" applyNumberFormat="0" applyFont="0" applyFill="0" applyBorder="0" applyAlignment="0">
      <protection hidden="1"/>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1">
    <xf numFmtId="0" fontId="0" fillId="0" borderId="0" xfId="0" applyAlignment="1">
      <alignment/>
    </xf>
    <xf numFmtId="0" fontId="54" fillId="0" borderId="0" xfId="0" applyFont="1" applyAlignment="1">
      <alignment/>
    </xf>
    <xf numFmtId="0" fontId="55" fillId="0" borderId="0" xfId="0" applyFont="1" applyAlignment="1">
      <alignment wrapText="1"/>
    </xf>
    <xf numFmtId="0" fontId="55" fillId="0" borderId="0" xfId="0" applyFont="1" applyAlignment="1">
      <alignment/>
    </xf>
    <xf numFmtId="0" fontId="7" fillId="0" borderId="0" xfId="0" applyFont="1" applyBorder="1" applyAlignment="1">
      <alignment/>
    </xf>
    <xf numFmtId="0" fontId="56" fillId="0" borderId="0" xfId="0" applyFont="1" applyAlignment="1">
      <alignment/>
    </xf>
    <xf numFmtId="0" fontId="57" fillId="33" borderId="0" xfId="0" applyFont="1" applyFill="1" applyBorder="1" applyAlignment="1">
      <alignment horizontal="center" vertical="center" wrapText="1"/>
    </xf>
    <xf numFmtId="0" fontId="4" fillId="6" borderId="0" xfId="0" applyFont="1" applyFill="1" applyBorder="1" applyAlignment="1">
      <alignment/>
    </xf>
    <xf numFmtId="164" fontId="4" fillId="0" borderId="0" xfId="42" applyNumberFormat="1" applyFont="1" applyFill="1" applyBorder="1" applyAlignment="1">
      <alignment/>
    </xf>
    <xf numFmtId="165" fontId="4" fillId="0" borderId="0" xfId="42" applyNumberFormat="1" applyFont="1" applyFill="1" applyBorder="1" applyAlignment="1">
      <alignment horizontal="right"/>
    </xf>
    <xf numFmtId="164" fontId="10" fillId="34" borderId="0" xfId="42" applyNumberFormat="1" applyFont="1" applyFill="1" applyBorder="1" applyAlignment="1">
      <alignment/>
    </xf>
    <xf numFmtId="0" fontId="58" fillId="12" borderId="0" xfId="0" applyFont="1" applyFill="1" applyBorder="1" applyAlignment="1">
      <alignment/>
    </xf>
    <xf numFmtId="164" fontId="10" fillId="35" borderId="0" xfId="42" applyNumberFormat="1" applyFont="1" applyFill="1" applyBorder="1" applyAlignment="1">
      <alignment/>
    </xf>
    <xf numFmtId="41" fontId="10" fillId="34" borderId="0" xfId="42" applyNumberFormat="1" applyFont="1" applyFill="1" applyBorder="1" applyAlignment="1">
      <alignment/>
    </xf>
    <xf numFmtId="0" fontId="12" fillId="0" borderId="0" xfId="0" applyFont="1" applyAlignment="1">
      <alignment vertical="top" wrapText="1"/>
    </xf>
    <xf numFmtId="0" fontId="13" fillId="0" borderId="0" xfId="0" applyFont="1" applyFill="1" applyBorder="1" applyAlignment="1">
      <alignment vertical="top" wrapText="1"/>
    </xf>
    <xf numFmtId="0" fontId="13" fillId="0" borderId="0" xfId="0" applyFont="1" applyAlignment="1">
      <alignment/>
    </xf>
    <xf numFmtId="0" fontId="12" fillId="0" borderId="0" xfId="0" applyFont="1" applyAlignment="1">
      <alignment horizontal="left" vertical="top" wrapText="1"/>
    </xf>
    <xf numFmtId="0" fontId="13" fillId="0" borderId="0" xfId="0" applyFont="1" applyFill="1" applyBorder="1" applyAlignment="1">
      <alignment horizontal="left" vertical="top" wrapText="1"/>
    </xf>
    <xf numFmtId="0" fontId="5" fillId="0" borderId="0" xfId="66" applyAlignment="1">
      <alignment/>
      <protection/>
    </xf>
    <xf numFmtId="0" fontId="7" fillId="0" borderId="0" xfId="66" applyFont="1" applyAlignment="1">
      <alignment/>
      <protection/>
    </xf>
    <xf numFmtId="0" fontId="12" fillId="0" borderId="0" xfId="0" applyFont="1" applyAlignment="1">
      <alignment/>
    </xf>
    <xf numFmtId="0" fontId="13" fillId="0" borderId="0" xfId="64" applyFont="1" applyFill="1" applyBorder="1">
      <alignment/>
      <protection/>
    </xf>
    <xf numFmtId="0" fontId="13" fillId="0" borderId="0" xfId="64" applyNumberFormat="1" applyFont="1" applyFill="1" applyBorder="1" applyAlignment="1">
      <alignment/>
      <protection/>
    </xf>
    <xf numFmtId="0" fontId="4" fillId="6" borderId="0" xfId="0" applyFont="1" applyFill="1" applyBorder="1" applyAlignment="1">
      <alignment horizontal="center"/>
    </xf>
    <xf numFmtId="0" fontId="12" fillId="0" borderId="0" xfId="65" applyFont="1">
      <alignment/>
      <protection/>
    </xf>
    <xf numFmtId="0" fontId="15" fillId="0" borderId="0" xfId="66" applyFont="1">
      <alignment/>
      <protection/>
    </xf>
    <xf numFmtId="0" fontId="4" fillId="6" borderId="0" xfId="0" applyFont="1" applyFill="1" applyBorder="1" applyAlignment="1">
      <alignment horizontal="left"/>
    </xf>
    <xf numFmtId="0" fontId="58" fillId="12" borderId="0" xfId="0" applyFont="1" applyFill="1" applyBorder="1" applyAlignment="1">
      <alignment wrapText="1"/>
    </xf>
    <xf numFmtId="0" fontId="16" fillId="0" borderId="0" xfId="66" applyFont="1" applyFill="1" applyBorder="1" applyAlignment="1">
      <alignment horizontal="left" vertical="center" wrapText="1"/>
      <protection/>
    </xf>
    <xf numFmtId="0" fontId="17" fillId="0" borderId="0" xfId="66" applyFont="1" applyFill="1" applyBorder="1" applyAlignment="1">
      <alignment horizontal="center" vertical="center" textRotation="90" wrapText="1"/>
      <protection/>
    </xf>
    <xf numFmtId="3" fontId="16" fillId="0" borderId="0" xfId="66" applyNumberFormat="1" applyFont="1" applyFill="1" applyBorder="1" applyAlignment="1">
      <alignment horizontal="right" vertical="center" wrapText="1"/>
      <protection/>
    </xf>
    <xf numFmtId="0" fontId="15" fillId="0" borderId="0" xfId="66" applyFont="1" applyAlignment="1">
      <alignment horizontal="left" vertical="center" wrapText="1"/>
      <protection/>
    </xf>
    <xf numFmtId="0" fontId="18" fillId="0" borderId="0" xfId="67" applyFont="1" applyFill="1" applyBorder="1" applyAlignment="1">
      <alignment horizontal="left" vertical="center" wrapText="1"/>
      <protection/>
    </xf>
    <xf numFmtId="41" fontId="59" fillId="35" borderId="0" xfId="42" applyNumberFormat="1" applyFont="1" applyFill="1" applyBorder="1" applyAlignment="1">
      <alignment/>
    </xf>
    <xf numFmtId="41" fontId="10" fillId="35" borderId="0" xfId="42" applyNumberFormat="1" applyFont="1" applyFill="1" applyBorder="1" applyAlignment="1">
      <alignment/>
    </xf>
    <xf numFmtId="3" fontId="20" fillId="0" borderId="0" xfId="46" applyFont="1" applyFill="1" applyBorder="1" applyAlignment="1">
      <alignment/>
    </xf>
    <xf numFmtId="0" fontId="57" fillId="33" borderId="0" xfId="0" applyFont="1" applyFill="1" applyBorder="1" applyAlignment="1">
      <alignment horizontal="center" vertical="center" wrapText="1"/>
    </xf>
    <xf numFmtId="0" fontId="12" fillId="0" borderId="0" xfId="0" applyFont="1" applyAlignment="1">
      <alignment horizontal="left" vertical="top" wrapText="1"/>
    </xf>
    <xf numFmtId="0" fontId="13" fillId="0" borderId="0" xfId="0" applyFont="1" applyFill="1" applyBorder="1" applyAlignment="1">
      <alignment horizontal="left" vertical="top" wrapText="1"/>
    </xf>
    <xf numFmtId="0" fontId="58" fillId="12" borderId="0" xfId="0" applyFont="1" applyFill="1" applyBorder="1" applyAlignment="1">
      <alignment horizontal="lef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0]_E&amp;W Haz Waste 2006" xfId="46"/>
    <cellStyle name="Comma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3 2" xfId="61"/>
    <cellStyle name="Normal 4" xfId="62"/>
    <cellStyle name="Normal 5" xfId="63"/>
    <cellStyle name="Normal_Copy of EWHaz09_Final" xfId="64"/>
    <cellStyle name="Normal_emhaztables06_1902562" xfId="65"/>
    <cellStyle name="Normal_waleshaztables06_1902608" xfId="66"/>
    <cellStyle name="Normal_yhhaztables06_1902555" xfId="67"/>
    <cellStyle name="Note" xfId="68"/>
    <cellStyle name="Output" xfId="69"/>
    <cellStyle name="Percent" xfId="70"/>
    <cellStyle name="SDMX_protected"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342900</xdr:colOff>
      <xdr:row>2</xdr:row>
      <xdr:rowOff>847725</xdr:rowOff>
    </xdr:to>
    <xdr:pic>
      <xdr:nvPicPr>
        <xdr:cNvPr id="1" name="Picture 1" descr="NRW_logo_RGB_stack"/>
        <xdr:cNvPicPr preferRelativeResize="1">
          <a:picLocks noChangeAspect="1"/>
        </xdr:cNvPicPr>
      </xdr:nvPicPr>
      <xdr:blipFill>
        <a:blip r:embed="rId1"/>
        <a:stretch>
          <a:fillRect/>
        </a:stretch>
      </xdr:blipFill>
      <xdr:spPr>
        <a:xfrm>
          <a:off x="0" y="0"/>
          <a:ext cx="1866900" cy="1238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ales%20HazWaste%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XI raw data"/>
      <sheetName val="RD to WasteManagement"/>
      <sheetName val="Pivot"/>
      <sheetName val="Management by EWC"/>
      <sheetName val="Pivot1"/>
      <sheetName val="Deposits by EWC"/>
      <sheetName val="Pivot2"/>
      <sheetName val="Deposits by Fate"/>
      <sheetName val="TrendsArisings"/>
      <sheetName val="TrendsDeposits"/>
      <sheetName val="Fate Trends"/>
      <sheetName val="Pivot3"/>
      <sheetName val="Movements"/>
      <sheetName val="Fig. 1.4"/>
      <sheetName val="Fig. 1.5"/>
      <sheetName val="Fig. 1.6"/>
      <sheetName val="Table ArisingsFate"/>
    </sheetNames>
    <sheetDataSet>
      <sheetData sheetId="3">
        <row r="7">
          <cell r="D7">
            <v>2.5</v>
          </cell>
          <cell r="E7">
            <v>3.597</v>
          </cell>
          <cell r="F7">
            <v>0</v>
          </cell>
        </row>
        <row r="8">
          <cell r="D8">
            <v>23.165</v>
          </cell>
          <cell r="E8">
            <v>3.4519999999999995</v>
          </cell>
          <cell r="F8">
            <v>0.046</v>
          </cell>
        </row>
        <row r="9">
          <cell r="D9">
            <v>6.695</v>
          </cell>
          <cell r="E9">
            <v>2.4014699999999998</v>
          </cell>
          <cell r="F9">
            <v>0.86</v>
          </cell>
        </row>
        <row r="10">
          <cell r="D10">
            <v>20</v>
          </cell>
          <cell r="E10">
            <v>11.848</v>
          </cell>
          <cell r="F10">
            <v>0</v>
          </cell>
        </row>
        <row r="11">
          <cell r="D11">
            <v>1.125</v>
          </cell>
          <cell r="E11">
            <v>32.230000000000004</v>
          </cell>
          <cell r="F11">
            <v>24341.130999999998</v>
          </cell>
        </row>
        <row r="12">
          <cell r="D12">
            <v>2437.1437999999994</v>
          </cell>
          <cell r="E12">
            <v>7142.733299999999</v>
          </cell>
          <cell r="F12">
            <v>831.387</v>
          </cell>
        </row>
        <row r="13">
          <cell r="D13">
            <v>999.1400000000003</v>
          </cell>
          <cell r="E13">
            <v>5716.79215</v>
          </cell>
          <cell r="F13">
            <v>514.928</v>
          </cell>
        </row>
        <row r="14">
          <cell r="D14">
            <v>2248.473359999997</v>
          </cell>
          <cell r="E14">
            <v>1606.2258300000003</v>
          </cell>
          <cell r="F14">
            <v>562.9357900000001</v>
          </cell>
        </row>
        <row r="15">
          <cell r="D15">
            <v>72.16305000000007</v>
          </cell>
          <cell r="E15">
            <v>124.27245000000002</v>
          </cell>
          <cell r="F15">
            <v>32.74429</v>
          </cell>
        </row>
        <row r="16">
          <cell r="D16">
            <v>6303.039999999999</v>
          </cell>
          <cell r="E16">
            <v>30762.339500000002</v>
          </cell>
          <cell r="F16">
            <v>20059.595</v>
          </cell>
        </row>
        <row r="17">
          <cell r="D17">
            <v>2595.928899999999</v>
          </cell>
          <cell r="E17">
            <v>2249.403</v>
          </cell>
          <cell r="F17">
            <v>260.6960000000004</v>
          </cell>
        </row>
        <row r="18">
          <cell r="D18">
            <v>1870.3857</v>
          </cell>
          <cell r="E18">
            <v>1821.0191999999995</v>
          </cell>
          <cell r="F18">
            <v>1729.7489999999996</v>
          </cell>
        </row>
        <row r="19">
          <cell r="D19">
            <v>8572.617800000024</v>
          </cell>
          <cell r="E19">
            <v>18214.188840000083</v>
          </cell>
          <cell r="F19">
            <v>12644.347309999974</v>
          </cell>
        </row>
        <row r="20">
          <cell r="D20">
            <v>386.13054000000034</v>
          </cell>
          <cell r="E20">
            <v>525.7248499999998</v>
          </cell>
          <cell r="F20">
            <v>57.56721000000001</v>
          </cell>
        </row>
        <row r="21">
          <cell r="D21">
            <v>2788.2004399999964</v>
          </cell>
          <cell r="E21">
            <v>2720.4181799999933</v>
          </cell>
          <cell r="F21">
            <v>1298.0265400000003</v>
          </cell>
        </row>
        <row r="22">
          <cell r="D22">
            <v>6402.837510000001</v>
          </cell>
          <cell r="E22">
            <v>14909.840959999989</v>
          </cell>
          <cell r="F22">
            <v>19415.12443999994</v>
          </cell>
        </row>
        <row r="23">
          <cell r="D23">
            <v>5516.763380000018</v>
          </cell>
          <cell r="E23">
            <v>12568.743330000125</v>
          </cell>
          <cell r="F23">
            <v>4774.076910000025</v>
          </cell>
        </row>
        <row r="24">
          <cell r="D24">
            <v>1180.129829999999</v>
          </cell>
          <cell r="E24">
            <v>4215.88606</v>
          </cell>
          <cell r="F24">
            <v>4371.76295</v>
          </cell>
        </row>
        <row r="25">
          <cell r="D25">
            <v>9743.362000000003</v>
          </cell>
          <cell r="E25">
            <v>3985.7248299999997</v>
          </cell>
          <cell r="F25">
            <v>1310.3719999999998</v>
          </cell>
        </row>
        <row r="26">
          <cell r="D26">
            <v>3686.1061399999994</v>
          </cell>
          <cell r="E26">
            <v>5023.947420000008</v>
          </cell>
          <cell r="F26">
            <v>4712.816270000001</v>
          </cell>
        </row>
      </sheetData>
      <sheetData sheetId="5">
        <row r="7">
          <cell r="D7">
            <v>0</v>
          </cell>
          <cell r="E7">
            <v>1005.302</v>
          </cell>
          <cell r="F7">
            <v>0</v>
          </cell>
        </row>
        <row r="8">
          <cell r="D8">
            <v>1.0499999999999998</v>
          </cell>
          <cell r="E8">
            <v>0.04</v>
          </cell>
          <cell r="F8">
            <v>0.001</v>
          </cell>
        </row>
        <row r="9">
          <cell r="D9">
            <v>0</v>
          </cell>
          <cell r="E9">
            <v>12.025</v>
          </cell>
          <cell r="F9">
            <v>0.86</v>
          </cell>
        </row>
        <row r="10">
          <cell r="D10">
            <v>0</v>
          </cell>
          <cell r="E10">
            <v>56.82</v>
          </cell>
          <cell r="F10">
            <v>0</v>
          </cell>
        </row>
        <row r="11">
          <cell r="D11">
            <v>0</v>
          </cell>
          <cell r="E11">
            <v>552.76</v>
          </cell>
          <cell r="F11">
            <v>0</v>
          </cell>
        </row>
        <row r="12">
          <cell r="D12">
            <v>17.166999999999998</v>
          </cell>
          <cell r="E12">
            <v>25325.884700000002</v>
          </cell>
          <cell r="F12">
            <v>68.11500000000001</v>
          </cell>
        </row>
        <row r="13">
          <cell r="D13">
            <v>4.3469999999999995</v>
          </cell>
          <cell r="E13">
            <v>2501.2144</v>
          </cell>
          <cell r="F13">
            <v>371.18899999999996</v>
          </cell>
        </row>
        <row r="14">
          <cell r="D14">
            <v>272.14699999999993</v>
          </cell>
          <cell r="E14">
            <v>1468.3529999999992</v>
          </cell>
          <cell r="F14">
            <v>64.205</v>
          </cell>
        </row>
        <row r="15">
          <cell r="D15">
            <v>0.572</v>
          </cell>
          <cell r="E15">
            <v>262.08988</v>
          </cell>
          <cell r="F15">
            <v>0.3300000000000001</v>
          </cell>
        </row>
        <row r="16">
          <cell r="D16">
            <v>36084.47</v>
          </cell>
          <cell r="E16">
            <v>26407.171500000004</v>
          </cell>
          <cell r="F16">
            <v>14818.300000000001</v>
          </cell>
        </row>
        <row r="17">
          <cell r="D17">
            <v>201.40500000000074</v>
          </cell>
          <cell r="E17">
            <v>7848.663499999996</v>
          </cell>
          <cell r="F17">
            <v>4.516</v>
          </cell>
        </row>
        <row r="18">
          <cell r="D18">
            <v>69.05900000000001</v>
          </cell>
          <cell r="E18">
            <v>677.4859999999996</v>
          </cell>
          <cell r="F18">
            <v>1614.8010000000002</v>
          </cell>
        </row>
        <row r="19">
          <cell r="D19">
            <v>203.83800000000016</v>
          </cell>
          <cell r="E19">
            <v>17743.36041999998</v>
          </cell>
          <cell r="F19">
            <v>2844.820279999997</v>
          </cell>
        </row>
        <row r="20">
          <cell r="D20">
            <v>197.42159999999998</v>
          </cell>
          <cell r="E20">
            <v>198.1237600000001</v>
          </cell>
          <cell r="F20">
            <v>62.85491999999999</v>
          </cell>
        </row>
        <row r="21">
          <cell r="D21">
            <v>154.2372999999998</v>
          </cell>
          <cell r="E21">
            <v>2017.9280000000047</v>
          </cell>
          <cell r="F21">
            <v>195.3247800000001</v>
          </cell>
        </row>
        <row r="22">
          <cell r="D22">
            <v>13973.913999999986</v>
          </cell>
          <cell r="E22">
            <v>78418.96962999714</v>
          </cell>
          <cell r="F22">
            <v>14254.327800000001</v>
          </cell>
        </row>
        <row r="23">
          <cell r="D23">
            <v>150.96760000000003</v>
          </cell>
          <cell r="E23">
            <v>1440.2105299999846</v>
          </cell>
          <cell r="F23">
            <v>460.37514999999934</v>
          </cell>
        </row>
        <row r="24">
          <cell r="D24">
            <v>4763.261989999999</v>
          </cell>
          <cell r="E24">
            <v>305.8378299999995</v>
          </cell>
          <cell r="F24">
            <v>8677.991450000016</v>
          </cell>
        </row>
        <row r="25">
          <cell r="D25">
            <v>3897.1446600000004</v>
          </cell>
          <cell r="E25">
            <v>3802.1867899999997</v>
          </cell>
          <cell r="F25">
            <v>21135.333000000002</v>
          </cell>
        </row>
        <row r="26">
          <cell r="D26">
            <v>5566.293490000001</v>
          </cell>
          <cell r="E26">
            <v>7836.811019999992</v>
          </cell>
          <cell r="F26">
            <v>2481.5926200000076</v>
          </cell>
        </row>
      </sheetData>
      <sheetData sheetId="7">
        <row r="7">
          <cell r="C7">
            <v>3897.18696</v>
          </cell>
          <cell r="D7">
            <v>0.00041999999999999996</v>
          </cell>
          <cell r="E7">
            <v>0</v>
          </cell>
        </row>
        <row r="8">
          <cell r="C8">
            <v>4157.479200000001</v>
          </cell>
          <cell r="D8">
            <v>0</v>
          </cell>
          <cell r="E8">
            <v>45.82433</v>
          </cell>
        </row>
        <row r="9">
          <cell r="C9">
            <v>0</v>
          </cell>
          <cell r="D9">
            <v>0.14</v>
          </cell>
          <cell r="E9">
            <v>63.65</v>
          </cell>
        </row>
        <row r="10">
          <cell r="C10">
            <v>0</v>
          </cell>
          <cell r="D10">
            <v>0</v>
          </cell>
          <cell r="E10">
            <v>0</v>
          </cell>
        </row>
        <row r="11">
          <cell r="C11">
            <v>0</v>
          </cell>
          <cell r="D11">
            <v>0</v>
          </cell>
          <cell r="E11">
            <v>0</v>
          </cell>
        </row>
        <row r="12">
          <cell r="C12">
            <v>54512.775999999976</v>
          </cell>
          <cell r="D12">
            <v>64135.452370000225</v>
          </cell>
          <cell r="E12">
            <v>48771.629799999995</v>
          </cell>
        </row>
        <row r="13">
          <cell r="C13">
            <v>0</v>
          </cell>
          <cell r="D13">
            <v>0</v>
          </cell>
          <cell r="E13">
            <v>86.5</v>
          </cell>
        </row>
        <row r="14">
          <cell r="C14">
            <v>476.4957899999991</v>
          </cell>
          <cell r="D14">
            <v>40406.27449999963</v>
          </cell>
          <cell r="E14">
            <v>3154.711360000001</v>
          </cell>
        </row>
        <row r="15">
          <cell r="C15">
            <v>1913.763589999999</v>
          </cell>
          <cell r="D15">
            <v>27928.31984000057</v>
          </cell>
          <cell r="E15">
            <v>6443.626140000008</v>
          </cell>
        </row>
        <row r="16">
          <cell r="C16">
            <v>599.5940999999998</v>
          </cell>
          <cell r="D16">
            <v>45411.05083000009</v>
          </cell>
          <cell r="E16">
            <v>8488.995369999997</v>
          </cell>
        </row>
      </sheetData>
      <sheetData sheetId="8">
        <row r="6">
          <cell r="R6">
            <v>6.0969999999999995</v>
          </cell>
        </row>
        <row r="7">
          <cell r="R7">
            <v>26.662999999999997</v>
          </cell>
        </row>
        <row r="8">
          <cell r="R8">
            <v>9.95647</v>
          </cell>
        </row>
        <row r="9">
          <cell r="R9">
            <v>31.848</v>
          </cell>
        </row>
        <row r="10">
          <cell r="R10">
            <v>24374.485999999997</v>
          </cell>
        </row>
        <row r="11">
          <cell r="R11">
            <v>10411.264099999999</v>
          </cell>
        </row>
        <row r="12">
          <cell r="R12">
            <v>7230.86015</v>
          </cell>
        </row>
        <row r="13">
          <cell r="R13">
            <v>4417.634979999997</v>
          </cell>
        </row>
        <row r="14">
          <cell r="R14">
            <v>229.1797900000001</v>
          </cell>
        </row>
        <row r="15">
          <cell r="R15">
            <v>57124.974500000004</v>
          </cell>
        </row>
        <row r="16">
          <cell r="R16">
            <v>5106.0279</v>
          </cell>
        </row>
        <row r="17">
          <cell r="R17">
            <v>5421.153899999999</v>
          </cell>
        </row>
        <row r="18">
          <cell r="R18">
            <v>39431.15395000008</v>
          </cell>
        </row>
        <row r="19">
          <cell r="R19">
            <v>969.4226000000002</v>
          </cell>
        </row>
        <row r="20">
          <cell r="R20">
            <v>6806.645159999991</v>
          </cell>
        </row>
        <row r="21">
          <cell r="R21">
            <v>40727.80290999993</v>
          </cell>
        </row>
        <row r="22">
          <cell r="R22">
            <v>22859.58362000017</v>
          </cell>
        </row>
        <row r="23">
          <cell r="R23">
            <v>9767.778839999999</v>
          </cell>
        </row>
        <row r="24">
          <cell r="R24">
            <v>15039.458830000001</v>
          </cell>
        </row>
        <row r="25">
          <cell r="R25">
            <v>13422.869830000009</v>
          </cell>
        </row>
      </sheetData>
      <sheetData sheetId="9">
        <row r="6">
          <cell r="R6">
            <v>1005.302</v>
          </cell>
        </row>
        <row r="7">
          <cell r="R7">
            <v>1.0909999999999997</v>
          </cell>
        </row>
        <row r="8">
          <cell r="R8">
            <v>12.885</v>
          </cell>
        </row>
        <row r="9">
          <cell r="R9">
            <v>56.82</v>
          </cell>
        </row>
        <row r="10">
          <cell r="R10">
            <v>552.76</v>
          </cell>
        </row>
        <row r="11">
          <cell r="R11">
            <v>25411.166700000005</v>
          </cell>
        </row>
        <row r="12">
          <cell r="R12">
            <v>2876.7504</v>
          </cell>
        </row>
        <row r="13">
          <cell r="R13">
            <v>1804.704999999999</v>
          </cell>
        </row>
        <row r="14">
          <cell r="R14">
            <v>262.99188</v>
          </cell>
        </row>
        <row r="15">
          <cell r="R15">
            <v>77309.9415</v>
          </cell>
        </row>
        <row r="16">
          <cell r="R16">
            <v>8054.584499999996</v>
          </cell>
        </row>
        <row r="17">
          <cell r="R17">
            <v>2361.3459999999995</v>
          </cell>
        </row>
        <row r="18">
          <cell r="R18">
            <v>20792.018699999975</v>
          </cell>
        </row>
        <row r="19">
          <cell r="R19">
            <v>458.40028000000007</v>
          </cell>
        </row>
        <row r="20">
          <cell r="R20">
            <v>2367.4900800000046</v>
          </cell>
        </row>
        <row r="21">
          <cell r="R21">
            <v>106647.21142999713</v>
          </cell>
        </row>
        <row r="22">
          <cell r="R22">
            <v>2051.5532799999837</v>
          </cell>
        </row>
        <row r="23">
          <cell r="R23">
            <v>13747.091270000015</v>
          </cell>
        </row>
        <row r="24">
          <cell r="R24">
            <v>28834.664450000004</v>
          </cell>
        </row>
        <row r="25">
          <cell r="R25">
            <v>15884.69713</v>
          </cell>
        </row>
      </sheetData>
      <sheetData sheetId="10">
        <row r="20">
          <cell r="C20">
            <v>3897.18738</v>
          </cell>
          <cell r="D20">
            <v>4203.303530000001</v>
          </cell>
          <cell r="E20">
            <v>63.79</v>
          </cell>
          <cell r="F20">
            <v>0</v>
          </cell>
          <cell r="G20">
            <v>167419.8581700002</v>
          </cell>
          <cell r="H20">
            <v>80323.19122000021</v>
          </cell>
          <cell r="I20">
            <v>54499.64030000009</v>
          </cell>
          <cell r="J20">
            <v>0</v>
          </cell>
        </row>
      </sheetData>
      <sheetData sheetId="12">
        <row r="6">
          <cell r="C6">
            <v>3324.9077600000046</v>
          </cell>
          <cell r="D6">
            <v>356.89149999999995</v>
          </cell>
          <cell r="E6">
            <v>8390.3712</v>
          </cell>
        </row>
        <row r="7">
          <cell r="C7">
            <v>6.3168</v>
          </cell>
          <cell r="D7">
            <v>45676.54331000026</v>
          </cell>
          <cell r="E7">
            <v>5754.308520000005</v>
          </cell>
        </row>
        <row r="8">
          <cell r="C8">
            <v>19617.2007</v>
          </cell>
          <cell r="D8">
            <v>8567.252969999992</v>
          </cell>
          <cell r="E8">
            <v>21869.184560000012</v>
          </cell>
        </row>
        <row r="16">
          <cell r="D16">
            <v>41532.46088000002</v>
          </cell>
          <cell r="E16">
            <v>120471.68399000043</v>
          </cell>
          <cell r="F16">
            <v>30906.377159999978</v>
          </cell>
        </row>
        <row r="17">
          <cell r="D17">
            <v>1070.0365000000002</v>
          </cell>
          <cell r="E17">
            <v>2588.5992699999997</v>
          </cell>
          <cell r="F17">
            <v>134.0394</v>
          </cell>
        </row>
        <row r="18">
          <cell r="D18">
            <v>6.373</v>
          </cell>
          <cell r="E18">
            <v>216.4304</v>
          </cell>
          <cell r="F18">
            <v>0</v>
          </cell>
        </row>
        <row r="19">
          <cell r="D19">
            <v>0</v>
          </cell>
          <cell r="E19">
            <v>2.6240200000000002</v>
          </cell>
          <cell r="F19">
            <v>0.65616</v>
          </cell>
        </row>
        <row r="20">
          <cell r="D20">
            <v>42783.73699000003</v>
          </cell>
          <cell r="E20">
            <v>60203.61973999972</v>
          </cell>
          <cell r="F20">
            <v>46864.52747999979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D1:D5"/>
  <sheetViews>
    <sheetView zoomScalePageLayoutView="0" workbookViewId="0" topLeftCell="A1">
      <selection activeCell="D9" sqref="D9"/>
    </sheetView>
  </sheetViews>
  <sheetFormatPr defaultColWidth="8.88671875" defaultRowHeight="15"/>
  <cols>
    <col min="3" max="3" width="5.99609375" style="0" customWidth="1"/>
    <col min="4" max="4" width="64.6640625" style="0" customWidth="1"/>
  </cols>
  <sheetData>
    <row r="1" ht="15.75">
      <c r="D1" s="1" t="s">
        <v>1</v>
      </c>
    </row>
    <row r="3" ht="75">
      <c r="D3" s="2" t="s">
        <v>51</v>
      </c>
    </row>
    <row r="4" ht="15">
      <c r="D4" s="3"/>
    </row>
    <row r="5" ht="42.75" customHeight="1">
      <c r="D5" s="2" t="s">
        <v>0</v>
      </c>
    </row>
  </sheetData>
  <sheetProtection/>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B2:G30"/>
  <sheetViews>
    <sheetView zoomScalePageLayoutView="0" workbookViewId="0" topLeftCell="A4">
      <selection activeCell="F32" sqref="F32"/>
    </sheetView>
  </sheetViews>
  <sheetFormatPr defaultColWidth="8.88671875" defaultRowHeight="15"/>
  <cols>
    <col min="3" max="3" width="30.88671875" style="0" bestFit="1" customWidth="1"/>
    <col min="4" max="5" width="9.4453125" style="0" bestFit="1" customWidth="1"/>
    <col min="6" max="6" width="9.3359375" style="0" bestFit="1" customWidth="1"/>
    <col min="7" max="7" width="9.4453125" style="0" bestFit="1" customWidth="1"/>
  </cols>
  <sheetData>
    <row r="2" ht="15.75">
      <c r="B2" s="4" t="s">
        <v>2</v>
      </c>
    </row>
    <row r="3" ht="15">
      <c r="B3" s="5" t="s">
        <v>3</v>
      </c>
    </row>
    <row r="4" ht="15">
      <c r="B4" s="5"/>
    </row>
    <row r="5" spans="4:6" ht="15">
      <c r="D5" s="37" t="s">
        <v>4</v>
      </c>
      <c r="E5" s="37"/>
      <c r="F5" s="37"/>
    </row>
    <row r="6" spans="2:7" ht="25.5">
      <c r="B6" s="6" t="s">
        <v>5</v>
      </c>
      <c r="C6" s="6" t="s">
        <v>6</v>
      </c>
      <c r="D6" s="6" t="s">
        <v>7</v>
      </c>
      <c r="E6" s="6" t="s">
        <v>8</v>
      </c>
      <c r="F6" s="6" t="s">
        <v>9</v>
      </c>
      <c r="G6" s="6" t="s">
        <v>10</v>
      </c>
    </row>
    <row r="7" spans="2:7" ht="15">
      <c r="B7" s="7" t="s">
        <v>11</v>
      </c>
      <c r="C7" s="7" t="s">
        <v>12</v>
      </c>
      <c r="D7" s="8">
        <f>'[1]Management by EWC'!D7</f>
        <v>2.5</v>
      </c>
      <c r="E7" s="8">
        <f>'[1]Management by EWC'!E7</f>
        <v>3.597</v>
      </c>
      <c r="F7" s="9">
        <f>'[1]Management by EWC'!F7</f>
        <v>0</v>
      </c>
      <c r="G7" s="10">
        <f>SUM(D7:F7)</f>
        <v>6.0969999999999995</v>
      </c>
    </row>
    <row r="8" spans="2:7" ht="15">
      <c r="B8" s="7" t="s">
        <v>13</v>
      </c>
      <c r="C8" s="7" t="s">
        <v>14</v>
      </c>
      <c r="D8" s="8">
        <f>'[1]Management by EWC'!D8</f>
        <v>23.165</v>
      </c>
      <c r="E8" s="8">
        <f>'[1]Management by EWC'!E8</f>
        <v>3.4519999999999995</v>
      </c>
      <c r="F8" s="8">
        <f>'[1]Management by EWC'!F8</f>
        <v>0.046</v>
      </c>
      <c r="G8" s="10">
        <f>SUM(D8:F8)</f>
        <v>26.662999999999997</v>
      </c>
    </row>
    <row r="9" spans="2:7" ht="15">
      <c r="B9" s="7" t="s">
        <v>15</v>
      </c>
      <c r="C9" s="7" t="s">
        <v>16</v>
      </c>
      <c r="D9" s="8">
        <f>'[1]Management by EWC'!D9</f>
        <v>6.695</v>
      </c>
      <c r="E9" s="8">
        <f>'[1]Management by EWC'!E9</f>
        <v>2.4014699999999998</v>
      </c>
      <c r="F9" s="8">
        <f>'[1]Management by EWC'!F9</f>
        <v>0.86</v>
      </c>
      <c r="G9" s="10">
        <f aca="true" t="shared" si="0" ref="G9:G26">SUM(D9:F9)</f>
        <v>9.95647</v>
      </c>
    </row>
    <row r="10" spans="2:7" ht="15">
      <c r="B10" s="7" t="s">
        <v>17</v>
      </c>
      <c r="C10" s="7" t="s">
        <v>18</v>
      </c>
      <c r="D10" s="8">
        <f>'[1]Management by EWC'!D10</f>
        <v>20</v>
      </c>
      <c r="E10" s="8">
        <f>'[1]Management by EWC'!E10</f>
        <v>11.848</v>
      </c>
      <c r="F10" s="9">
        <f>'[1]Management by EWC'!F10</f>
        <v>0</v>
      </c>
      <c r="G10" s="10">
        <f t="shared" si="0"/>
        <v>31.848</v>
      </c>
    </row>
    <row r="11" spans="2:7" ht="15">
      <c r="B11" s="7" t="s">
        <v>19</v>
      </c>
      <c r="C11" s="7" t="s">
        <v>20</v>
      </c>
      <c r="D11" s="8">
        <f>'[1]Management by EWC'!D11</f>
        <v>1.125</v>
      </c>
      <c r="E11" s="8">
        <f>'[1]Management by EWC'!E11</f>
        <v>32.230000000000004</v>
      </c>
      <c r="F11" s="8">
        <f>'[1]Management by EWC'!F11</f>
        <v>24341.130999999998</v>
      </c>
      <c r="G11" s="10">
        <f t="shared" si="0"/>
        <v>24374.485999999997</v>
      </c>
    </row>
    <row r="12" spans="2:7" ht="15">
      <c r="B12" s="7" t="s">
        <v>21</v>
      </c>
      <c r="C12" s="7" t="s">
        <v>22</v>
      </c>
      <c r="D12" s="8">
        <f>'[1]Management by EWC'!D12</f>
        <v>2437.1437999999994</v>
      </c>
      <c r="E12" s="8">
        <f>'[1]Management by EWC'!E12</f>
        <v>7142.733299999999</v>
      </c>
      <c r="F12" s="8">
        <f>'[1]Management by EWC'!F12</f>
        <v>831.387</v>
      </c>
      <c r="G12" s="10">
        <f t="shared" si="0"/>
        <v>10411.264099999999</v>
      </c>
    </row>
    <row r="13" spans="2:7" ht="15">
      <c r="B13" s="7" t="s">
        <v>23</v>
      </c>
      <c r="C13" s="7" t="s">
        <v>24</v>
      </c>
      <c r="D13" s="8">
        <f>'[1]Management by EWC'!D13</f>
        <v>999.1400000000003</v>
      </c>
      <c r="E13" s="8">
        <f>'[1]Management by EWC'!E13</f>
        <v>5716.79215</v>
      </c>
      <c r="F13" s="8">
        <f>'[1]Management by EWC'!F13</f>
        <v>514.928</v>
      </c>
      <c r="G13" s="10">
        <f t="shared" si="0"/>
        <v>7230.86015</v>
      </c>
    </row>
    <row r="14" spans="2:7" ht="15">
      <c r="B14" s="7" t="s">
        <v>25</v>
      </c>
      <c r="C14" s="7" t="s">
        <v>26</v>
      </c>
      <c r="D14" s="8">
        <f>'[1]Management by EWC'!D14</f>
        <v>2248.473359999997</v>
      </c>
      <c r="E14" s="8">
        <f>'[1]Management by EWC'!E14</f>
        <v>1606.2258300000003</v>
      </c>
      <c r="F14" s="8">
        <f>'[1]Management by EWC'!F14</f>
        <v>562.9357900000001</v>
      </c>
      <c r="G14" s="10">
        <f t="shared" si="0"/>
        <v>4417.634979999997</v>
      </c>
    </row>
    <row r="15" spans="2:7" ht="15">
      <c r="B15" s="7" t="s">
        <v>27</v>
      </c>
      <c r="C15" s="7" t="s">
        <v>28</v>
      </c>
      <c r="D15" s="8">
        <f>'[1]Management by EWC'!D15</f>
        <v>72.16305000000007</v>
      </c>
      <c r="E15" s="8">
        <f>'[1]Management by EWC'!E15</f>
        <v>124.27245000000002</v>
      </c>
      <c r="F15" s="8">
        <f>'[1]Management by EWC'!F15</f>
        <v>32.74429</v>
      </c>
      <c r="G15" s="10">
        <f t="shared" si="0"/>
        <v>229.1797900000001</v>
      </c>
    </row>
    <row r="16" spans="2:7" ht="15">
      <c r="B16" s="7" t="s">
        <v>29</v>
      </c>
      <c r="C16" s="7" t="s">
        <v>30</v>
      </c>
      <c r="D16" s="8">
        <f>'[1]Management by EWC'!D16</f>
        <v>6303.039999999999</v>
      </c>
      <c r="E16" s="8">
        <f>'[1]Management by EWC'!E16</f>
        <v>30762.339500000002</v>
      </c>
      <c r="F16" s="8">
        <f>'[1]Management by EWC'!F16</f>
        <v>20059.595</v>
      </c>
      <c r="G16" s="10">
        <f t="shared" si="0"/>
        <v>57124.974500000004</v>
      </c>
    </row>
    <row r="17" spans="2:7" ht="15">
      <c r="B17" s="7" t="s">
        <v>31</v>
      </c>
      <c r="C17" s="7" t="s">
        <v>32</v>
      </c>
      <c r="D17" s="8">
        <f>'[1]Management by EWC'!D17</f>
        <v>2595.928899999999</v>
      </c>
      <c r="E17" s="8">
        <f>'[1]Management by EWC'!E17</f>
        <v>2249.403</v>
      </c>
      <c r="F17" s="8">
        <f>'[1]Management by EWC'!F17</f>
        <v>260.6960000000004</v>
      </c>
      <c r="G17" s="10">
        <f t="shared" si="0"/>
        <v>5106.0279</v>
      </c>
    </row>
    <row r="18" spans="2:7" ht="15">
      <c r="B18" s="7" t="s">
        <v>33</v>
      </c>
      <c r="C18" s="7" t="s">
        <v>34</v>
      </c>
      <c r="D18" s="8">
        <f>'[1]Management by EWC'!D18</f>
        <v>1870.3857</v>
      </c>
      <c r="E18" s="8">
        <f>'[1]Management by EWC'!E18</f>
        <v>1821.0191999999995</v>
      </c>
      <c r="F18" s="8">
        <f>'[1]Management by EWC'!F18</f>
        <v>1729.7489999999996</v>
      </c>
      <c r="G18" s="10">
        <f t="shared" si="0"/>
        <v>5421.153899999999</v>
      </c>
    </row>
    <row r="19" spans="2:7" ht="15">
      <c r="B19" s="7" t="s">
        <v>35</v>
      </c>
      <c r="C19" s="7" t="s">
        <v>36</v>
      </c>
      <c r="D19" s="8">
        <f>'[1]Management by EWC'!D19</f>
        <v>8572.617800000024</v>
      </c>
      <c r="E19" s="8">
        <f>'[1]Management by EWC'!E19</f>
        <v>18214.188840000083</v>
      </c>
      <c r="F19" s="8">
        <f>'[1]Management by EWC'!F19</f>
        <v>12644.347309999974</v>
      </c>
      <c r="G19" s="10">
        <f t="shared" si="0"/>
        <v>39431.15395000008</v>
      </c>
    </row>
    <row r="20" spans="2:7" ht="15">
      <c r="B20" s="7" t="s">
        <v>37</v>
      </c>
      <c r="C20" s="7" t="s">
        <v>38</v>
      </c>
      <c r="D20" s="8">
        <f>'[1]Management by EWC'!D20</f>
        <v>386.13054000000034</v>
      </c>
      <c r="E20" s="8">
        <f>'[1]Management by EWC'!E20</f>
        <v>525.7248499999998</v>
      </c>
      <c r="F20" s="8">
        <f>'[1]Management by EWC'!F20</f>
        <v>57.56721000000001</v>
      </c>
      <c r="G20" s="10">
        <f t="shared" si="0"/>
        <v>969.4226000000002</v>
      </c>
    </row>
    <row r="21" spans="2:7" ht="15">
      <c r="B21" s="7" t="s">
        <v>39</v>
      </c>
      <c r="C21" s="7" t="s">
        <v>40</v>
      </c>
      <c r="D21" s="8">
        <f>'[1]Management by EWC'!D21</f>
        <v>2788.2004399999964</v>
      </c>
      <c r="E21" s="8">
        <f>'[1]Management by EWC'!E21</f>
        <v>2720.4181799999933</v>
      </c>
      <c r="F21" s="8">
        <f>'[1]Management by EWC'!F21</f>
        <v>1298.0265400000003</v>
      </c>
      <c r="G21" s="10">
        <f t="shared" si="0"/>
        <v>6806.645159999991</v>
      </c>
    </row>
    <row r="22" spans="2:7" ht="15">
      <c r="B22" s="7" t="s">
        <v>41</v>
      </c>
      <c r="C22" s="7" t="s">
        <v>42</v>
      </c>
      <c r="D22" s="8">
        <f>'[1]Management by EWC'!D22</f>
        <v>6402.837510000001</v>
      </c>
      <c r="E22" s="8">
        <f>'[1]Management by EWC'!E22</f>
        <v>14909.840959999989</v>
      </c>
      <c r="F22" s="8">
        <f>'[1]Management by EWC'!F22</f>
        <v>19415.12443999994</v>
      </c>
      <c r="G22" s="10">
        <f t="shared" si="0"/>
        <v>40727.80290999993</v>
      </c>
    </row>
    <row r="23" spans="2:7" ht="15">
      <c r="B23" s="7" t="s">
        <v>43</v>
      </c>
      <c r="C23" s="7" t="s">
        <v>44</v>
      </c>
      <c r="D23" s="8">
        <f>'[1]Management by EWC'!D23</f>
        <v>5516.763380000018</v>
      </c>
      <c r="E23" s="8">
        <f>'[1]Management by EWC'!E23</f>
        <v>12568.743330000125</v>
      </c>
      <c r="F23" s="8">
        <f>'[1]Management by EWC'!F23</f>
        <v>4774.076910000025</v>
      </c>
      <c r="G23" s="10">
        <f t="shared" si="0"/>
        <v>22859.58362000017</v>
      </c>
    </row>
    <row r="24" spans="2:7" ht="15">
      <c r="B24" s="7" t="s">
        <v>45</v>
      </c>
      <c r="C24" s="7" t="s">
        <v>46</v>
      </c>
      <c r="D24" s="8">
        <f>'[1]Management by EWC'!D24</f>
        <v>1180.129829999999</v>
      </c>
      <c r="E24" s="8">
        <f>'[1]Management by EWC'!E24</f>
        <v>4215.88606</v>
      </c>
      <c r="F24" s="8">
        <f>'[1]Management by EWC'!F24</f>
        <v>4371.76295</v>
      </c>
      <c r="G24" s="10">
        <f t="shared" si="0"/>
        <v>9767.778839999999</v>
      </c>
    </row>
    <row r="25" spans="2:7" ht="15">
      <c r="B25" s="7" t="s">
        <v>47</v>
      </c>
      <c r="C25" s="7" t="s">
        <v>48</v>
      </c>
      <c r="D25" s="8">
        <f>'[1]Management by EWC'!D25</f>
        <v>9743.362000000003</v>
      </c>
      <c r="E25" s="8">
        <f>'[1]Management by EWC'!E25</f>
        <v>3985.7248299999997</v>
      </c>
      <c r="F25" s="8">
        <f>'[1]Management by EWC'!F25</f>
        <v>1310.3719999999998</v>
      </c>
      <c r="G25" s="10">
        <f t="shared" si="0"/>
        <v>15039.458830000001</v>
      </c>
    </row>
    <row r="26" spans="2:7" ht="15">
      <c r="B26" s="7" t="s">
        <v>49</v>
      </c>
      <c r="C26" s="7" t="s">
        <v>50</v>
      </c>
      <c r="D26" s="8">
        <f>'[1]Management by EWC'!D26</f>
        <v>3686.1061399999994</v>
      </c>
      <c r="E26" s="8">
        <f>'[1]Management by EWC'!E26</f>
        <v>5023.947420000008</v>
      </c>
      <c r="F26" s="8">
        <f>'[1]Management by EWC'!F26</f>
        <v>4712.816270000001</v>
      </c>
      <c r="G26" s="10">
        <f t="shared" si="0"/>
        <v>13422.869830000009</v>
      </c>
    </row>
    <row r="27" spans="2:7" ht="15">
      <c r="B27" s="11" t="s">
        <v>10</v>
      </c>
      <c r="C27" s="11"/>
      <c r="D27" s="12">
        <f>SUM(D7:D26)</f>
        <v>54855.907450000035</v>
      </c>
      <c r="E27" s="12">
        <f>SUM(E7:E26)</f>
        <v>111640.78837000021</v>
      </c>
      <c r="F27" s="12">
        <f>SUM(F7:F26)</f>
        <v>96918.16570999993</v>
      </c>
      <c r="G27" s="12">
        <f>SUM(G7:G26)</f>
        <v>263414.86153000017</v>
      </c>
    </row>
    <row r="29" spans="2:7" ht="35.25" customHeight="1">
      <c r="B29" s="38" t="s">
        <v>51</v>
      </c>
      <c r="C29" s="38"/>
      <c r="D29" s="38"/>
      <c r="E29" s="38"/>
      <c r="F29" s="38"/>
      <c r="G29" s="38"/>
    </row>
    <row r="30" spans="2:7" ht="25.5" customHeight="1">
      <c r="B30" s="39" t="s">
        <v>52</v>
      </c>
      <c r="C30" s="39"/>
      <c r="D30" s="39"/>
      <c r="E30" s="39"/>
      <c r="F30" s="39"/>
      <c r="G30" s="39"/>
    </row>
  </sheetData>
  <sheetProtection/>
  <mergeCells count="3">
    <mergeCell ref="D5:F5"/>
    <mergeCell ref="B29:G29"/>
    <mergeCell ref="B30:G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R33"/>
  <sheetViews>
    <sheetView zoomScalePageLayoutView="0" workbookViewId="0" topLeftCell="C13">
      <selection activeCell="P30" sqref="P30"/>
    </sheetView>
  </sheetViews>
  <sheetFormatPr defaultColWidth="8.88671875" defaultRowHeight="15"/>
  <cols>
    <col min="3" max="3" width="28.6640625" style="0" customWidth="1"/>
    <col min="4" max="9" width="9.21484375" style="0" customWidth="1"/>
    <col min="10" max="10" width="1.77734375" style="0" customWidth="1"/>
    <col min="11" max="17" width="9.21484375" style="0" customWidth="1"/>
  </cols>
  <sheetData>
    <row r="2" spans="2:17" ht="15.75">
      <c r="B2" s="4" t="s">
        <v>68</v>
      </c>
      <c r="C2" s="19"/>
      <c r="D2" s="19"/>
      <c r="E2" s="19"/>
      <c r="F2" s="19"/>
      <c r="G2" s="19"/>
      <c r="H2" s="19"/>
      <c r="I2" s="19"/>
      <c r="J2" s="19"/>
      <c r="K2" s="19"/>
      <c r="L2" s="19"/>
      <c r="M2" s="19"/>
      <c r="N2" s="19"/>
      <c r="O2" s="19"/>
      <c r="P2" s="19"/>
      <c r="Q2" s="19"/>
    </row>
    <row r="3" spans="2:17" ht="15">
      <c r="B3" s="5" t="s">
        <v>3</v>
      </c>
      <c r="C3" s="19"/>
      <c r="D3" s="19"/>
      <c r="E3" s="19"/>
      <c r="F3" s="19"/>
      <c r="G3" s="19"/>
      <c r="H3" s="19"/>
      <c r="I3" s="19"/>
      <c r="J3" s="19"/>
      <c r="K3" s="19"/>
      <c r="L3" s="19"/>
      <c r="M3" s="19"/>
      <c r="N3" s="19"/>
      <c r="O3" s="19"/>
      <c r="P3" s="19"/>
      <c r="Q3" s="19"/>
    </row>
    <row r="4" spans="2:17" ht="15.75">
      <c r="B4" s="20"/>
      <c r="C4" s="19"/>
      <c r="D4" s="19"/>
      <c r="E4" s="19"/>
      <c r="F4" s="19"/>
      <c r="G4" s="19"/>
      <c r="H4" s="19"/>
      <c r="I4" s="19"/>
      <c r="J4" s="19"/>
      <c r="K4" s="19"/>
      <c r="L4" s="19"/>
      <c r="M4" s="19"/>
      <c r="N4" s="19"/>
      <c r="O4" s="19"/>
      <c r="P4" s="19"/>
      <c r="Q4" s="19"/>
    </row>
    <row r="5" spans="2:18" ht="25.5">
      <c r="B5" s="6" t="s">
        <v>69</v>
      </c>
      <c r="C5" s="6" t="s">
        <v>70</v>
      </c>
      <c r="D5" s="6" t="s">
        <v>71</v>
      </c>
      <c r="E5" s="6">
        <v>2000</v>
      </c>
      <c r="F5" s="6">
        <v>2001</v>
      </c>
      <c r="G5" s="6">
        <v>2002</v>
      </c>
      <c r="H5" s="6">
        <v>2003</v>
      </c>
      <c r="I5" s="6">
        <v>2004</v>
      </c>
      <c r="J5" s="19"/>
      <c r="K5" s="6">
        <v>2006</v>
      </c>
      <c r="L5" s="6">
        <v>2007</v>
      </c>
      <c r="M5" s="6">
        <v>2008</v>
      </c>
      <c r="N5" s="6">
        <v>2009</v>
      </c>
      <c r="O5" s="6">
        <v>2010</v>
      </c>
      <c r="P5" s="6">
        <v>2011</v>
      </c>
      <c r="Q5" s="6">
        <v>2012</v>
      </c>
      <c r="R5" s="6">
        <v>2013</v>
      </c>
    </row>
    <row r="6" spans="2:18" ht="15">
      <c r="B6" s="7" t="s">
        <v>11</v>
      </c>
      <c r="C6" s="7" t="s">
        <v>12</v>
      </c>
      <c r="D6" s="9">
        <v>0</v>
      </c>
      <c r="E6" s="9">
        <v>78.79799920320511</v>
      </c>
      <c r="F6" s="9">
        <v>68.25500060617924</v>
      </c>
      <c r="G6" s="9">
        <v>141.05999755859375</v>
      </c>
      <c r="H6" s="9">
        <v>1.26</v>
      </c>
      <c r="I6" s="9">
        <v>17.78000020980835</v>
      </c>
      <c r="J6" s="9"/>
      <c r="K6" s="9">
        <v>39.01</v>
      </c>
      <c r="L6" s="9">
        <v>25.98</v>
      </c>
      <c r="M6" s="9">
        <v>2.365</v>
      </c>
      <c r="N6" s="9">
        <v>0.00204</v>
      </c>
      <c r="O6" s="9">
        <v>12.711</v>
      </c>
      <c r="P6" s="9">
        <v>6.54</v>
      </c>
      <c r="Q6" s="9">
        <v>12.275</v>
      </c>
      <c r="R6" s="9">
        <f>'[1]TrendsArisings'!R6</f>
        <v>6.0969999999999995</v>
      </c>
    </row>
    <row r="7" spans="2:18" ht="15">
      <c r="B7" s="7" t="s">
        <v>13</v>
      </c>
      <c r="C7" s="7" t="s">
        <v>14</v>
      </c>
      <c r="D7" s="9">
        <v>66.62199999999999</v>
      </c>
      <c r="E7" s="9">
        <v>3364.605431895703</v>
      </c>
      <c r="F7" s="9">
        <v>60.21115044131875</v>
      </c>
      <c r="G7" s="9">
        <v>54.351498898118734</v>
      </c>
      <c r="H7" s="9">
        <v>22.0635</v>
      </c>
      <c r="I7" s="9">
        <v>132.02824867644813</v>
      </c>
      <c r="J7" s="9"/>
      <c r="K7" s="9">
        <v>42.413999999999994</v>
      </c>
      <c r="L7" s="9">
        <v>46.144</v>
      </c>
      <c r="M7" s="9">
        <v>58.95684999999999</v>
      </c>
      <c r="N7" s="9">
        <v>65.594</v>
      </c>
      <c r="O7" s="9">
        <v>47.86899999999999</v>
      </c>
      <c r="P7" s="9">
        <v>12.9695</v>
      </c>
      <c r="Q7" s="9">
        <v>23.39053</v>
      </c>
      <c r="R7" s="9">
        <f>'[1]TrendsArisings'!R7</f>
        <v>26.662999999999997</v>
      </c>
    </row>
    <row r="8" spans="2:18" ht="15">
      <c r="B8" s="7" t="s">
        <v>15</v>
      </c>
      <c r="C8" s="7" t="s">
        <v>16</v>
      </c>
      <c r="D8" s="9">
        <v>670.34191</v>
      </c>
      <c r="E8" s="9">
        <v>209.83724907040596</v>
      </c>
      <c r="F8" s="9">
        <v>80.99300201237202</v>
      </c>
      <c r="G8" s="9">
        <v>133.7778024673462</v>
      </c>
      <c r="H8" s="9">
        <v>1727.9749</v>
      </c>
      <c r="I8" s="9">
        <v>761.5890067815781</v>
      </c>
      <c r="J8" s="9"/>
      <c r="K8" s="9">
        <v>878.409</v>
      </c>
      <c r="L8" s="9">
        <v>6.305</v>
      </c>
      <c r="M8" s="9">
        <v>69.8</v>
      </c>
      <c r="N8" s="9">
        <v>75.765</v>
      </c>
      <c r="O8" s="9">
        <v>87.553</v>
      </c>
      <c r="P8" s="9">
        <v>15.175999999999998</v>
      </c>
      <c r="Q8" s="9">
        <v>91.34281</v>
      </c>
      <c r="R8" s="9">
        <f>'[1]TrendsArisings'!R8</f>
        <v>9.95647</v>
      </c>
    </row>
    <row r="9" spans="2:18" ht="15">
      <c r="B9" s="7" t="s">
        <v>17</v>
      </c>
      <c r="C9" s="7" t="s">
        <v>18</v>
      </c>
      <c r="D9" s="9">
        <v>80.18</v>
      </c>
      <c r="E9" s="9">
        <v>57.32749938964844</v>
      </c>
      <c r="F9" s="9">
        <v>11.350000191479921</v>
      </c>
      <c r="G9" s="9">
        <v>63.15500020980835</v>
      </c>
      <c r="H9" s="9">
        <v>17.0475</v>
      </c>
      <c r="I9" s="9">
        <v>75.9750018119812</v>
      </c>
      <c r="J9" s="9"/>
      <c r="K9" s="9">
        <v>0.113</v>
      </c>
      <c r="L9" s="9">
        <v>0.54</v>
      </c>
      <c r="M9" s="9">
        <v>0.54</v>
      </c>
      <c r="N9" s="9"/>
      <c r="O9" s="9">
        <v>5.015</v>
      </c>
      <c r="P9" s="9">
        <v>2.41</v>
      </c>
      <c r="Q9" s="9">
        <v>6.70567</v>
      </c>
      <c r="R9" s="9">
        <f>'[1]TrendsArisings'!R9</f>
        <v>31.848</v>
      </c>
    </row>
    <row r="10" spans="2:18" ht="15">
      <c r="B10" s="7" t="s">
        <v>19</v>
      </c>
      <c r="C10" s="7" t="s">
        <v>20</v>
      </c>
      <c r="D10" s="9">
        <v>9011.67377</v>
      </c>
      <c r="E10" s="9">
        <v>5772.64149273932</v>
      </c>
      <c r="F10" s="9">
        <v>5597.259166538715</v>
      </c>
      <c r="G10" s="9">
        <v>4822.471409518272</v>
      </c>
      <c r="H10" s="9">
        <v>31493.60533</v>
      </c>
      <c r="I10" s="9">
        <v>10334.609201580286</v>
      </c>
      <c r="J10" s="9"/>
      <c r="K10" s="9">
        <v>1689.025</v>
      </c>
      <c r="L10" s="9">
        <v>11066.556499999997</v>
      </c>
      <c r="M10" s="9">
        <v>15375.247000000001</v>
      </c>
      <c r="N10" s="9">
        <v>17951.828000000005</v>
      </c>
      <c r="O10" s="9">
        <v>19135.807499999995</v>
      </c>
      <c r="P10" s="9">
        <v>18974.818</v>
      </c>
      <c r="Q10" s="9">
        <v>16468.41041</v>
      </c>
      <c r="R10" s="9">
        <f>'[1]TrendsArisings'!R10</f>
        <v>24374.485999999997</v>
      </c>
    </row>
    <row r="11" spans="2:18" ht="15">
      <c r="B11" s="7" t="s">
        <v>21</v>
      </c>
      <c r="C11" s="7" t="s">
        <v>22</v>
      </c>
      <c r="D11" s="9">
        <v>123501.08240999999</v>
      </c>
      <c r="E11" s="9">
        <v>30258.455052811616</v>
      </c>
      <c r="F11" s="9">
        <v>34373.19749947952</v>
      </c>
      <c r="G11" s="9">
        <v>38081.55874313197</v>
      </c>
      <c r="H11" s="9">
        <v>20792.983869999996</v>
      </c>
      <c r="I11" s="9">
        <v>19775.281688662246</v>
      </c>
      <c r="J11" s="9"/>
      <c r="K11" s="9">
        <v>6813.23627</v>
      </c>
      <c r="L11" s="9">
        <v>6769.459160000001</v>
      </c>
      <c r="M11" s="9">
        <v>6467.82302</v>
      </c>
      <c r="N11" s="9">
        <v>5900.6125999999995</v>
      </c>
      <c r="O11" s="9">
        <v>6105.69861</v>
      </c>
      <c r="P11" s="9">
        <v>13870.995999999996</v>
      </c>
      <c r="Q11" s="9">
        <v>10102.62421</v>
      </c>
      <c r="R11" s="9">
        <f>'[1]TrendsArisings'!R11</f>
        <v>10411.264099999999</v>
      </c>
    </row>
    <row r="12" spans="2:18" ht="15">
      <c r="B12" s="7" t="s">
        <v>23</v>
      </c>
      <c r="C12" s="7" t="s">
        <v>24</v>
      </c>
      <c r="D12" s="9">
        <v>23939.923050000005</v>
      </c>
      <c r="E12" s="9">
        <v>43269.9718724424</v>
      </c>
      <c r="F12" s="9">
        <v>21320.009650508408</v>
      </c>
      <c r="G12" s="9">
        <v>24553.74591928022</v>
      </c>
      <c r="H12" s="9">
        <v>18947.562149999998</v>
      </c>
      <c r="I12" s="9">
        <v>17524.434495152673</v>
      </c>
      <c r="J12" s="9"/>
      <c r="K12" s="9">
        <v>9866.6463</v>
      </c>
      <c r="L12" s="9">
        <v>9643.066310000002</v>
      </c>
      <c r="M12" s="9">
        <v>9085.012499999999</v>
      </c>
      <c r="N12" s="9">
        <v>6822.357149999997</v>
      </c>
      <c r="O12" s="9">
        <v>13708.0823</v>
      </c>
      <c r="P12" s="9">
        <v>8477.723</v>
      </c>
      <c r="Q12" s="9">
        <v>8899.23473</v>
      </c>
      <c r="R12" s="9">
        <f>'[1]TrendsArisings'!R12</f>
        <v>7230.86015</v>
      </c>
    </row>
    <row r="13" spans="2:18" ht="15">
      <c r="B13" s="7" t="s">
        <v>25</v>
      </c>
      <c r="C13" s="7" t="s">
        <v>26</v>
      </c>
      <c r="D13" s="9">
        <v>7023.554190000004</v>
      </c>
      <c r="E13" s="9">
        <v>6989.571034971392</v>
      </c>
      <c r="F13" s="9">
        <v>5741.57114338706</v>
      </c>
      <c r="G13" s="9">
        <v>6808.958824442583</v>
      </c>
      <c r="H13" s="9">
        <v>6388.3818999999985</v>
      </c>
      <c r="I13" s="9">
        <v>5770.050954469945</v>
      </c>
      <c r="J13" s="9"/>
      <c r="K13" s="9">
        <v>5875.820710000001</v>
      </c>
      <c r="L13" s="9">
        <v>5717.333490000003</v>
      </c>
      <c r="M13" s="9">
        <v>6361.237060000001</v>
      </c>
      <c r="N13" s="9">
        <v>4739.021030000001</v>
      </c>
      <c r="O13" s="9">
        <v>5061.662369999997</v>
      </c>
      <c r="P13" s="9">
        <v>5427.280300000002</v>
      </c>
      <c r="Q13" s="9">
        <v>5808.55571</v>
      </c>
      <c r="R13" s="9">
        <f>'[1]TrendsArisings'!R13</f>
        <v>4417.634979999997</v>
      </c>
    </row>
    <row r="14" spans="2:18" ht="15">
      <c r="B14" s="7" t="s">
        <v>27</v>
      </c>
      <c r="C14" s="7" t="s">
        <v>28</v>
      </c>
      <c r="D14" s="9">
        <v>117.40870999999997</v>
      </c>
      <c r="E14" s="9">
        <v>220.1459994483739</v>
      </c>
      <c r="F14" s="9">
        <v>489.2287107016891</v>
      </c>
      <c r="G14" s="9">
        <v>411.7544226635946</v>
      </c>
      <c r="H14" s="9">
        <v>469.9270999999995</v>
      </c>
      <c r="I14" s="9">
        <v>614.0299006272107</v>
      </c>
      <c r="J14" s="9"/>
      <c r="K14" s="9">
        <v>563.26469</v>
      </c>
      <c r="L14" s="9">
        <v>401.15752999999995</v>
      </c>
      <c r="M14" s="9">
        <v>347.52552</v>
      </c>
      <c r="N14" s="9">
        <v>278.94290000000007</v>
      </c>
      <c r="O14" s="9">
        <v>270.30179</v>
      </c>
      <c r="P14" s="9">
        <v>302.14132000000006</v>
      </c>
      <c r="Q14" s="9">
        <v>299.51203</v>
      </c>
      <c r="R14" s="9">
        <f>'[1]TrendsArisings'!R14</f>
        <v>229.1797900000001</v>
      </c>
    </row>
    <row r="15" spans="2:18" ht="15">
      <c r="B15" s="7" t="s">
        <v>29</v>
      </c>
      <c r="C15" s="7" t="s">
        <v>30</v>
      </c>
      <c r="D15" s="9">
        <v>32109.54488</v>
      </c>
      <c r="E15" s="9">
        <v>69120.00393158197</v>
      </c>
      <c r="F15" s="9">
        <v>42042.693342954866</v>
      </c>
      <c r="G15" s="9">
        <v>46489.46432500519</v>
      </c>
      <c r="H15" s="9">
        <v>52354.73509999999</v>
      </c>
      <c r="I15" s="9">
        <v>59738.78770488221</v>
      </c>
      <c r="J15" s="9"/>
      <c r="K15" s="9">
        <v>51366.463</v>
      </c>
      <c r="L15" s="9">
        <v>53547.10114</v>
      </c>
      <c r="M15" s="9">
        <v>42505.05518</v>
      </c>
      <c r="N15" s="9">
        <v>34664.69149999999</v>
      </c>
      <c r="O15" s="9">
        <v>56752.52802</v>
      </c>
      <c r="P15" s="9">
        <v>83650.86604</v>
      </c>
      <c r="Q15" s="9">
        <v>69445.66012</v>
      </c>
      <c r="R15" s="9">
        <f>'[1]TrendsArisings'!R15</f>
        <v>57124.974500000004</v>
      </c>
    </row>
    <row r="16" spans="2:18" ht="15">
      <c r="B16" s="7" t="s">
        <v>31</v>
      </c>
      <c r="C16" s="7" t="s">
        <v>32</v>
      </c>
      <c r="D16" s="9">
        <v>16859.583690000003</v>
      </c>
      <c r="E16" s="9">
        <v>11465.297490351368</v>
      </c>
      <c r="F16" s="9">
        <v>12699.839573420584</v>
      </c>
      <c r="G16" s="9">
        <v>11048.76408383809</v>
      </c>
      <c r="H16" s="9">
        <v>18650.49667999999</v>
      </c>
      <c r="I16" s="9">
        <v>15132.147428307682</v>
      </c>
      <c r="J16" s="9"/>
      <c r="K16" s="9">
        <v>12544.547789999997</v>
      </c>
      <c r="L16" s="9">
        <v>14845.372659999997</v>
      </c>
      <c r="M16" s="9">
        <v>10668.570339999997</v>
      </c>
      <c r="N16" s="9">
        <v>6754.34815</v>
      </c>
      <c r="O16" s="9">
        <v>9520.48416</v>
      </c>
      <c r="P16" s="9">
        <v>11115.532179999998</v>
      </c>
      <c r="Q16" s="9">
        <v>7701.3018</v>
      </c>
      <c r="R16" s="9">
        <f>'[1]TrendsArisings'!R16</f>
        <v>5106.0279</v>
      </c>
    </row>
    <row r="17" spans="2:18" ht="15">
      <c r="B17" s="7" t="s">
        <v>33</v>
      </c>
      <c r="C17" s="7" t="s">
        <v>34</v>
      </c>
      <c r="D17" s="9">
        <v>9446.135970000001</v>
      </c>
      <c r="E17" s="9">
        <v>8029.893553042784</v>
      </c>
      <c r="F17" s="9">
        <v>10693.98835063167</v>
      </c>
      <c r="G17" s="9">
        <v>10678.825615644455</v>
      </c>
      <c r="H17" s="9">
        <v>6890.969980000002</v>
      </c>
      <c r="I17" s="9">
        <v>6472.764310216531</v>
      </c>
      <c r="J17" s="9"/>
      <c r="K17" s="9">
        <v>6184.518999999999</v>
      </c>
      <c r="L17" s="9">
        <v>4466.0085</v>
      </c>
      <c r="M17" s="9">
        <v>6966.40394</v>
      </c>
      <c r="N17" s="9">
        <v>6017.616190000001</v>
      </c>
      <c r="O17" s="9">
        <v>5214.646199999999</v>
      </c>
      <c r="P17" s="9">
        <v>4414.428999999998</v>
      </c>
      <c r="Q17" s="9">
        <v>4418.7755799999995</v>
      </c>
      <c r="R17" s="9">
        <f>'[1]TrendsArisings'!R17</f>
        <v>5421.153899999999</v>
      </c>
    </row>
    <row r="18" spans="2:18" ht="15">
      <c r="B18" s="7" t="s">
        <v>35</v>
      </c>
      <c r="C18" s="7" t="s">
        <v>36</v>
      </c>
      <c r="D18" s="9">
        <v>111375.95018000001</v>
      </c>
      <c r="E18" s="9">
        <v>117405.74452517298</v>
      </c>
      <c r="F18" s="9">
        <v>116166.33682470012</v>
      </c>
      <c r="G18" s="9">
        <v>88816.37667666974</v>
      </c>
      <c r="H18" s="9">
        <v>70203.09592999998</v>
      </c>
      <c r="I18" s="9">
        <v>178408.16643705685</v>
      </c>
      <c r="J18" s="9"/>
      <c r="K18" s="9">
        <v>54493.618480000005</v>
      </c>
      <c r="L18" s="9">
        <v>41422.477900000005</v>
      </c>
      <c r="M18" s="9">
        <v>44078.24335999999</v>
      </c>
      <c r="N18" s="9">
        <v>30101.356010000007</v>
      </c>
      <c r="O18" s="9">
        <v>32914.22566</v>
      </c>
      <c r="P18" s="9">
        <v>35986.82016999999</v>
      </c>
      <c r="Q18" s="9">
        <v>34259.25157</v>
      </c>
      <c r="R18" s="9">
        <f>'[1]TrendsArisings'!R18</f>
        <v>39431.15395000008</v>
      </c>
    </row>
    <row r="19" spans="2:18" ht="15">
      <c r="B19" s="7" t="s">
        <v>37</v>
      </c>
      <c r="C19" s="7" t="s">
        <v>38</v>
      </c>
      <c r="D19" s="9">
        <v>2972.22332</v>
      </c>
      <c r="E19" s="9">
        <v>2997.460145534482</v>
      </c>
      <c r="F19" s="9">
        <v>3952.997710477095</v>
      </c>
      <c r="G19" s="9">
        <v>3835.0399943478405</v>
      </c>
      <c r="H19" s="9">
        <v>1659.0297000000003</v>
      </c>
      <c r="I19" s="9">
        <v>962.5633851438761</v>
      </c>
      <c r="J19" s="9"/>
      <c r="K19" s="9">
        <v>851.9500699999999</v>
      </c>
      <c r="L19" s="9">
        <v>986.35728</v>
      </c>
      <c r="M19" s="9">
        <v>1142.2945700000005</v>
      </c>
      <c r="N19" s="9">
        <v>651.5434</v>
      </c>
      <c r="O19" s="9">
        <v>1039.99667</v>
      </c>
      <c r="P19" s="9">
        <v>1317.3309799999997</v>
      </c>
      <c r="Q19" s="9">
        <v>1061.61049</v>
      </c>
      <c r="R19" s="9">
        <f>'[1]TrendsArisings'!R19</f>
        <v>969.4226000000002</v>
      </c>
    </row>
    <row r="20" spans="2:18" ht="15">
      <c r="B20" s="7" t="s">
        <v>39</v>
      </c>
      <c r="C20" s="7" t="s">
        <v>40</v>
      </c>
      <c r="D20" s="9">
        <v>1889.5986399999995</v>
      </c>
      <c r="E20" s="9">
        <v>2708.982129458698</v>
      </c>
      <c r="F20" s="9">
        <v>1989.6065415870398</v>
      </c>
      <c r="G20" s="9">
        <v>1647.6191502066795</v>
      </c>
      <c r="H20" s="9">
        <v>1904.91359</v>
      </c>
      <c r="I20" s="9">
        <v>3136.2543232347816</v>
      </c>
      <c r="J20" s="9"/>
      <c r="K20" s="9">
        <v>5294.749830000002</v>
      </c>
      <c r="L20" s="9">
        <v>6085.678360000002</v>
      </c>
      <c r="M20" s="9">
        <v>6523.958529999996</v>
      </c>
      <c r="N20" s="9">
        <v>5423.69107</v>
      </c>
      <c r="O20" s="9">
        <v>5463.767490000002</v>
      </c>
      <c r="P20" s="9">
        <v>5941.949930000001</v>
      </c>
      <c r="Q20" s="9">
        <v>6860.06513</v>
      </c>
      <c r="R20" s="9">
        <f>'[1]TrendsArisings'!R20</f>
        <v>6806.645159999991</v>
      </c>
    </row>
    <row r="21" spans="2:18" ht="15">
      <c r="B21" s="7" t="s">
        <v>41</v>
      </c>
      <c r="C21" s="7" t="s">
        <v>42</v>
      </c>
      <c r="D21" s="9">
        <v>35487.903880000005</v>
      </c>
      <c r="E21" s="9">
        <v>416584.05603639525</v>
      </c>
      <c r="F21" s="9">
        <v>270269.5629432365</v>
      </c>
      <c r="G21" s="9">
        <v>401094.36136502394</v>
      </c>
      <c r="H21" s="9">
        <v>302564.59881000005</v>
      </c>
      <c r="I21" s="9">
        <v>245480.12772572564</v>
      </c>
      <c r="J21" s="9"/>
      <c r="K21" s="9">
        <v>135764.25616999995</v>
      </c>
      <c r="L21" s="9">
        <v>65477.341389999994</v>
      </c>
      <c r="M21" s="9">
        <v>43618.85895000002</v>
      </c>
      <c r="N21" s="9">
        <v>51158.920329999986</v>
      </c>
      <c r="O21" s="9">
        <v>52399.80897000004</v>
      </c>
      <c r="P21" s="9">
        <v>48877.21910000003</v>
      </c>
      <c r="Q21" s="9">
        <v>44159.99938</v>
      </c>
      <c r="R21" s="9">
        <f>'[1]TrendsArisings'!R21</f>
        <v>40727.80290999993</v>
      </c>
    </row>
    <row r="22" spans="2:18" ht="15">
      <c r="B22" s="7" t="s">
        <v>43</v>
      </c>
      <c r="C22" s="7" t="s">
        <v>44</v>
      </c>
      <c r="D22" s="9">
        <v>26226.96656</v>
      </c>
      <c r="E22" s="9">
        <v>42442.67170067836</v>
      </c>
      <c r="F22" s="9">
        <v>98255.73124044109</v>
      </c>
      <c r="G22" s="9">
        <v>32344.306942131137</v>
      </c>
      <c r="H22" s="9">
        <v>30088.924070000012</v>
      </c>
      <c r="I22" s="9">
        <v>81078.47320448828</v>
      </c>
      <c r="J22" s="9"/>
      <c r="K22" s="9">
        <v>34474.00800000002</v>
      </c>
      <c r="L22" s="9">
        <v>28832.160980000008</v>
      </c>
      <c r="M22" s="9">
        <v>22040.344320000004</v>
      </c>
      <c r="N22" s="9">
        <v>12801.125600000001</v>
      </c>
      <c r="O22" s="9">
        <v>17464.912290000015</v>
      </c>
      <c r="P22" s="9">
        <v>23088.45538</v>
      </c>
      <c r="Q22" s="9">
        <v>23398.93248000001</v>
      </c>
      <c r="R22" s="9">
        <f>'[1]TrendsArisings'!R22</f>
        <v>22859.58362000017</v>
      </c>
    </row>
    <row r="23" spans="2:18" ht="15">
      <c r="B23" s="7" t="s">
        <v>45</v>
      </c>
      <c r="C23" s="7" t="s">
        <v>46</v>
      </c>
      <c r="D23" s="9">
        <v>366.9252199999998</v>
      </c>
      <c r="E23" s="9">
        <v>429.8179100853158</v>
      </c>
      <c r="F23" s="9">
        <v>850.2478407781273</v>
      </c>
      <c r="G23" s="9">
        <v>647.6823585788188</v>
      </c>
      <c r="H23" s="9">
        <v>567.9977199999998</v>
      </c>
      <c r="I23" s="9">
        <v>780.4193620078586</v>
      </c>
      <c r="J23" s="9"/>
      <c r="K23" s="9">
        <v>12482.0621</v>
      </c>
      <c r="L23" s="9">
        <v>10870.324020000005</v>
      </c>
      <c r="M23" s="9">
        <v>10283.731930000013</v>
      </c>
      <c r="N23" s="9">
        <v>9621.035660000001</v>
      </c>
      <c r="O23" s="9">
        <v>9486.846000000001</v>
      </c>
      <c r="P23" s="9">
        <v>10436.836289999996</v>
      </c>
      <c r="Q23" s="9">
        <v>9791.74905</v>
      </c>
      <c r="R23" s="9">
        <f>'[1]TrendsArisings'!R23</f>
        <v>9767.778839999999</v>
      </c>
    </row>
    <row r="24" spans="2:18" ht="15">
      <c r="B24" s="7" t="s">
        <v>47</v>
      </c>
      <c r="C24" s="7" t="s">
        <v>48</v>
      </c>
      <c r="D24" s="9">
        <v>4811.18197</v>
      </c>
      <c r="E24" s="9">
        <v>3195.7651689006016</v>
      </c>
      <c r="F24" s="9">
        <v>1638.3923214618117</v>
      </c>
      <c r="G24" s="9">
        <v>2719.7633659485728</v>
      </c>
      <c r="H24" s="9">
        <v>10803.802280000004</v>
      </c>
      <c r="I24" s="9">
        <v>3976.2848062105477</v>
      </c>
      <c r="J24" s="9"/>
      <c r="K24" s="9">
        <v>18119.870489999994</v>
      </c>
      <c r="L24" s="9">
        <v>22719.45803</v>
      </c>
      <c r="M24" s="9">
        <v>16352.559299999995</v>
      </c>
      <c r="N24" s="9">
        <v>5762.5083</v>
      </c>
      <c r="O24" s="9">
        <v>4504.496999999999</v>
      </c>
      <c r="P24" s="9">
        <v>6103.9399</v>
      </c>
      <c r="Q24" s="9">
        <v>18125.145620000003</v>
      </c>
      <c r="R24" s="9">
        <f>'[1]TrendsArisings'!R24</f>
        <v>15039.458830000001</v>
      </c>
    </row>
    <row r="25" spans="2:18" ht="15">
      <c r="B25" s="7" t="s">
        <v>49</v>
      </c>
      <c r="C25" s="7" t="s">
        <v>50</v>
      </c>
      <c r="D25" s="9">
        <v>2089.206450000001</v>
      </c>
      <c r="E25" s="9">
        <v>3310.869810910197</v>
      </c>
      <c r="F25" s="9">
        <v>1799.6584258014736</v>
      </c>
      <c r="G25" s="9">
        <v>1989.6679288278356</v>
      </c>
      <c r="H25" s="9">
        <v>1833.09888</v>
      </c>
      <c r="I25" s="9">
        <v>1218.289911257336</v>
      </c>
      <c r="J25" s="9"/>
      <c r="K25" s="9">
        <v>11522.483199999999</v>
      </c>
      <c r="L25" s="9">
        <v>14779.952360000003</v>
      </c>
      <c r="M25" s="9">
        <v>15066.680109999998</v>
      </c>
      <c r="N25" s="9">
        <v>10910.003209999999</v>
      </c>
      <c r="O25" s="9">
        <v>15504.399140000005</v>
      </c>
      <c r="P25" s="9">
        <v>13601.627510000002</v>
      </c>
      <c r="Q25" s="9">
        <v>13701.848890000001</v>
      </c>
      <c r="R25" s="9">
        <f>'[1]TrendsArisings'!R25</f>
        <v>13422.869830000009</v>
      </c>
    </row>
    <row r="26" spans="2:17" ht="15">
      <c r="B26" s="7" t="s">
        <v>72</v>
      </c>
      <c r="C26" s="7" t="s">
        <v>73</v>
      </c>
      <c r="D26" s="9">
        <v>2604.5411300000005</v>
      </c>
      <c r="E26" s="9">
        <v>1969.7783358581364</v>
      </c>
      <c r="F26" s="9">
        <v>2223.5879429765046</v>
      </c>
      <c r="G26" s="9">
        <v>5708.050665351562</v>
      </c>
      <c r="H26" s="9">
        <v>14521.82726</v>
      </c>
      <c r="I26" s="9">
        <v>2230.6555401049554</v>
      </c>
      <c r="J26" s="9"/>
      <c r="K26" s="9"/>
      <c r="L26" s="9" t="s">
        <v>74</v>
      </c>
      <c r="M26" s="9" t="s">
        <v>74</v>
      </c>
      <c r="N26" s="9" t="s">
        <v>74</v>
      </c>
      <c r="O26" s="9"/>
      <c r="P26" s="9"/>
      <c r="Q26" s="9"/>
    </row>
    <row r="27" spans="2:18" ht="15">
      <c r="B27" s="11" t="s">
        <v>10</v>
      </c>
      <c r="C27" s="11"/>
      <c r="D27" s="12">
        <f aca="true" t="shared" si="0" ref="D27:Q27">SUM(D6:D26)</f>
        <v>410650.5479299999</v>
      </c>
      <c r="E27" s="12">
        <f t="shared" si="0"/>
        <v>769881.6943699423</v>
      </c>
      <c r="F27" s="12">
        <f t="shared" si="0"/>
        <v>630324.7183823335</v>
      </c>
      <c r="G27" s="12">
        <f t="shared" si="0"/>
        <v>682090.7560897443</v>
      </c>
      <c r="H27" s="12">
        <f t="shared" si="0"/>
        <v>591904.29625</v>
      </c>
      <c r="I27" s="12">
        <f t="shared" si="0"/>
        <v>653620.7126366087</v>
      </c>
      <c r="J27" s="19"/>
      <c r="K27" s="12">
        <f t="shared" si="0"/>
        <v>368866.4671</v>
      </c>
      <c r="L27" s="12">
        <f t="shared" si="0"/>
        <v>297708.77460999996</v>
      </c>
      <c r="M27" s="12">
        <f t="shared" si="0"/>
        <v>257015.20748</v>
      </c>
      <c r="N27" s="12">
        <f t="shared" si="0"/>
        <v>209700.96213999996</v>
      </c>
      <c r="O27" s="12">
        <f t="shared" si="0"/>
        <v>254700.81217</v>
      </c>
      <c r="P27" s="12">
        <f t="shared" si="0"/>
        <v>291625.0606</v>
      </c>
      <c r="Q27" s="12">
        <f t="shared" si="0"/>
        <v>274636.39121000003</v>
      </c>
      <c r="R27" s="12">
        <f>SUM(R6:R25)</f>
        <v>263414.86153000017</v>
      </c>
    </row>
    <row r="29" ht="15">
      <c r="B29" s="21" t="s">
        <v>75</v>
      </c>
    </row>
    <row r="30" ht="15">
      <c r="B30" s="21" t="s">
        <v>76</v>
      </c>
    </row>
    <row r="31" ht="15">
      <c r="B31" s="22" t="s">
        <v>52</v>
      </c>
    </row>
    <row r="32" ht="15">
      <c r="B32" s="23" t="s">
        <v>77</v>
      </c>
    </row>
    <row r="33" ht="15">
      <c r="B33" s="22" t="s">
        <v>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G30"/>
  <sheetViews>
    <sheetView zoomScalePageLayoutView="0" workbookViewId="0" topLeftCell="A13">
      <selection activeCell="C4" sqref="C4"/>
    </sheetView>
  </sheetViews>
  <sheetFormatPr defaultColWidth="8.88671875" defaultRowHeight="15"/>
  <cols>
    <col min="3" max="3" width="30.88671875" style="0" bestFit="1" customWidth="1"/>
  </cols>
  <sheetData>
    <row r="2" ht="15.75">
      <c r="B2" s="4" t="s">
        <v>53</v>
      </c>
    </row>
    <row r="3" ht="15">
      <c r="B3" s="5" t="s">
        <v>3</v>
      </c>
    </row>
    <row r="5" spans="4:6" ht="18" customHeight="1">
      <c r="D5" s="37" t="s">
        <v>4</v>
      </c>
      <c r="E5" s="37"/>
      <c r="F5" s="37"/>
    </row>
    <row r="6" spans="2:7" ht="25.5">
      <c r="B6" s="6" t="s">
        <v>5</v>
      </c>
      <c r="C6" s="6" t="s">
        <v>6</v>
      </c>
      <c r="D6" s="6" t="s">
        <v>7</v>
      </c>
      <c r="E6" s="6" t="s">
        <v>8</v>
      </c>
      <c r="F6" s="6" t="s">
        <v>9</v>
      </c>
      <c r="G6" s="6" t="s">
        <v>10</v>
      </c>
    </row>
    <row r="7" spans="2:7" ht="15">
      <c r="B7" s="7" t="s">
        <v>11</v>
      </c>
      <c r="C7" s="7" t="s">
        <v>12</v>
      </c>
      <c r="D7" s="9">
        <f>'[1]Deposits by EWC'!D7</f>
        <v>0</v>
      </c>
      <c r="E7" s="8">
        <f>'[1]Deposits by EWC'!E7</f>
        <v>1005.302</v>
      </c>
      <c r="F7" s="9">
        <f>'[1]Deposits by EWC'!F7</f>
        <v>0</v>
      </c>
      <c r="G7" s="10">
        <f>SUM(D7:F7)</f>
        <v>1005.302</v>
      </c>
    </row>
    <row r="8" spans="2:7" ht="15">
      <c r="B8" s="7" t="s">
        <v>13</v>
      </c>
      <c r="C8" s="7" t="s">
        <v>14</v>
      </c>
      <c r="D8" s="9">
        <f>'[1]Deposits by EWC'!D8</f>
        <v>1.0499999999999998</v>
      </c>
      <c r="E8" s="8">
        <f>'[1]Deposits by EWC'!E8</f>
        <v>0.04</v>
      </c>
      <c r="F8" s="8">
        <f>'[1]Deposits by EWC'!F8</f>
        <v>0.001</v>
      </c>
      <c r="G8" s="10">
        <f>SUM(D8:F8)</f>
        <v>1.0909999999999997</v>
      </c>
    </row>
    <row r="9" spans="2:7" ht="15">
      <c r="B9" s="7" t="s">
        <v>15</v>
      </c>
      <c r="C9" s="7" t="s">
        <v>16</v>
      </c>
      <c r="D9" s="9">
        <f>'[1]Deposits by EWC'!D9</f>
        <v>0</v>
      </c>
      <c r="E9" s="8">
        <f>'[1]Deposits by EWC'!E9</f>
        <v>12.025</v>
      </c>
      <c r="F9" s="8">
        <f>'[1]Deposits by EWC'!F9</f>
        <v>0.86</v>
      </c>
      <c r="G9" s="10">
        <f aca="true" t="shared" si="0" ref="G9:G26">SUM(D9:F9)</f>
        <v>12.885</v>
      </c>
    </row>
    <row r="10" spans="2:7" ht="15">
      <c r="B10" s="7" t="s">
        <v>17</v>
      </c>
      <c r="C10" s="7" t="s">
        <v>18</v>
      </c>
      <c r="D10" s="9">
        <f>'[1]Deposits by EWC'!D10</f>
        <v>0</v>
      </c>
      <c r="E10" s="8">
        <f>'[1]Deposits by EWC'!E10</f>
        <v>56.82</v>
      </c>
      <c r="F10" s="9">
        <f>'[1]Deposits by EWC'!F10</f>
        <v>0</v>
      </c>
      <c r="G10" s="10">
        <f t="shared" si="0"/>
        <v>56.82</v>
      </c>
    </row>
    <row r="11" spans="2:7" ht="15">
      <c r="B11" s="7" t="s">
        <v>19</v>
      </c>
      <c r="C11" s="7" t="s">
        <v>20</v>
      </c>
      <c r="D11" s="9">
        <f>'[1]Deposits by EWC'!D11</f>
        <v>0</v>
      </c>
      <c r="E11" s="8">
        <f>'[1]Deposits by EWC'!E11</f>
        <v>552.76</v>
      </c>
      <c r="F11" s="9">
        <f>'[1]Deposits by EWC'!F11</f>
        <v>0</v>
      </c>
      <c r="G11" s="10">
        <f t="shared" si="0"/>
        <v>552.76</v>
      </c>
    </row>
    <row r="12" spans="2:7" ht="15">
      <c r="B12" s="7" t="s">
        <v>21</v>
      </c>
      <c r="C12" s="7" t="s">
        <v>22</v>
      </c>
      <c r="D12" s="8">
        <f>'[1]Deposits by EWC'!D12</f>
        <v>17.166999999999998</v>
      </c>
      <c r="E12" s="8">
        <f>'[1]Deposits by EWC'!E12</f>
        <v>25325.884700000002</v>
      </c>
      <c r="F12" s="8">
        <f>'[1]Deposits by EWC'!F12</f>
        <v>68.11500000000001</v>
      </c>
      <c r="G12" s="10">
        <f t="shared" si="0"/>
        <v>25411.166700000005</v>
      </c>
    </row>
    <row r="13" spans="2:7" ht="15">
      <c r="B13" s="7" t="s">
        <v>23</v>
      </c>
      <c r="C13" s="7" t="s">
        <v>24</v>
      </c>
      <c r="D13" s="8">
        <f>'[1]Deposits by EWC'!D13</f>
        <v>4.3469999999999995</v>
      </c>
      <c r="E13" s="8">
        <f>'[1]Deposits by EWC'!E13</f>
        <v>2501.2144</v>
      </c>
      <c r="F13" s="8">
        <f>'[1]Deposits by EWC'!F13</f>
        <v>371.18899999999996</v>
      </c>
      <c r="G13" s="10">
        <f t="shared" si="0"/>
        <v>2876.7504</v>
      </c>
    </row>
    <row r="14" spans="2:7" ht="15">
      <c r="B14" s="7" t="s">
        <v>25</v>
      </c>
      <c r="C14" s="7" t="s">
        <v>26</v>
      </c>
      <c r="D14" s="8">
        <f>'[1]Deposits by EWC'!D14</f>
        <v>272.14699999999993</v>
      </c>
      <c r="E14" s="8">
        <f>'[1]Deposits by EWC'!E14</f>
        <v>1468.3529999999992</v>
      </c>
      <c r="F14" s="8">
        <f>'[1]Deposits by EWC'!F14</f>
        <v>64.205</v>
      </c>
      <c r="G14" s="10">
        <f t="shared" si="0"/>
        <v>1804.704999999999</v>
      </c>
    </row>
    <row r="15" spans="2:7" ht="15">
      <c r="B15" s="7" t="s">
        <v>27</v>
      </c>
      <c r="C15" s="7" t="s">
        <v>28</v>
      </c>
      <c r="D15" s="8">
        <f>'[1]Deposits by EWC'!D15</f>
        <v>0.572</v>
      </c>
      <c r="E15" s="8">
        <f>'[1]Deposits by EWC'!E15</f>
        <v>262.08988</v>
      </c>
      <c r="F15" s="8">
        <f>'[1]Deposits by EWC'!F15</f>
        <v>0.3300000000000001</v>
      </c>
      <c r="G15" s="10">
        <f t="shared" si="0"/>
        <v>262.99188</v>
      </c>
    </row>
    <row r="16" spans="2:7" ht="15">
      <c r="B16" s="7" t="s">
        <v>29</v>
      </c>
      <c r="C16" s="7" t="s">
        <v>30</v>
      </c>
      <c r="D16" s="8">
        <f>'[1]Deposits by EWC'!D16</f>
        <v>36084.47</v>
      </c>
      <c r="E16" s="8">
        <f>'[1]Deposits by EWC'!E16</f>
        <v>26407.171500000004</v>
      </c>
      <c r="F16" s="8">
        <f>'[1]Deposits by EWC'!F16</f>
        <v>14818.300000000001</v>
      </c>
      <c r="G16" s="10">
        <f t="shared" si="0"/>
        <v>77309.9415</v>
      </c>
    </row>
    <row r="17" spans="2:7" ht="15">
      <c r="B17" s="7" t="s">
        <v>31</v>
      </c>
      <c r="C17" s="7" t="s">
        <v>32</v>
      </c>
      <c r="D17" s="8">
        <f>'[1]Deposits by EWC'!D17</f>
        <v>201.40500000000074</v>
      </c>
      <c r="E17" s="8">
        <f>'[1]Deposits by EWC'!E17</f>
        <v>7848.663499999996</v>
      </c>
      <c r="F17" s="8">
        <f>'[1]Deposits by EWC'!F17</f>
        <v>4.516</v>
      </c>
      <c r="G17" s="10">
        <f t="shared" si="0"/>
        <v>8054.584499999996</v>
      </c>
    </row>
    <row r="18" spans="2:7" ht="15">
      <c r="B18" s="7" t="s">
        <v>33</v>
      </c>
      <c r="C18" s="7" t="s">
        <v>34</v>
      </c>
      <c r="D18" s="8">
        <f>'[1]Deposits by EWC'!D18</f>
        <v>69.05900000000001</v>
      </c>
      <c r="E18" s="8">
        <f>'[1]Deposits by EWC'!E18</f>
        <v>677.4859999999996</v>
      </c>
      <c r="F18" s="8">
        <f>'[1]Deposits by EWC'!F18</f>
        <v>1614.8010000000002</v>
      </c>
      <c r="G18" s="10">
        <f t="shared" si="0"/>
        <v>2361.3459999999995</v>
      </c>
    </row>
    <row r="19" spans="2:7" ht="15">
      <c r="B19" s="7" t="s">
        <v>35</v>
      </c>
      <c r="C19" s="7" t="s">
        <v>36</v>
      </c>
      <c r="D19" s="8">
        <f>'[1]Deposits by EWC'!D19</f>
        <v>203.83800000000016</v>
      </c>
      <c r="E19" s="8">
        <f>'[1]Deposits by EWC'!E19</f>
        <v>17743.36041999998</v>
      </c>
      <c r="F19" s="8">
        <f>'[1]Deposits by EWC'!F19</f>
        <v>2844.820279999997</v>
      </c>
      <c r="G19" s="10">
        <f t="shared" si="0"/>
        <v>20792.018699999975</v>
      </c>
    </row>
    <row r="20" spans="2:7" ht="15">
      <c r="B20" s="7" t="s">
        <v>37</v>
      </c>
      <c r="C20" s="7" t="s">
        <v>38</v>
      </c>
      <c r="D20" s="8">
        <f>'[1]Deposits by EWC'!D20</f>
        <v>197.42159999999998</v>
      </c>
      <c r="E20" s="8">
        <f>'[1]Deposits by EWC'!E20</f>
        <v>198.1237600000001</v>
      </c>
      <c r="F20" s="8">
        <f>'[1]Deposits by EWC'!F20</f>
        <v>62.85491999999999</v>
      </c>
      <c r="G20" s="10">
        <f t="shared" si="0"/>
        <v>458.40028000000007</v>
      </c>
    </row>
    <row r="21" spans="2:7" ht="15">
      <c r="B21" s="7" t="s">
        <v>39</v>
      </c>
      <c r="C21" s="7" t="s">
        <v>40</v>
      </c>
      <c r="D21" s="8">
        <f>'[1]Deposits by EWC'!D21</f>
        <v>154.2372999999998</v>
      </c>
      <c r="E21" s="8">
        <f>'[1]Deposits by EWC'!E21</f>
        <v>2017.9280000000047</v>
      </c>
      <c r="F21" s="8">
        <f>'[1]Deposits by EWC'!F21</f>
        <v>195.3247800000001</v>
      </c>
      <c r="G21" s="10">
        <f t="shared" si="0"/>
        <v>2367.4900800000046</v>
      </c>
    </row>
    <row r="22" spans="2:7" ht="15">
      <c r="B22" s="7" t="s">
        <v>41</v>
      </c>
      <c r="C22" s="7" t="s">
        <v>42</v>
      </c>
      <c r="D22" s="8">
        <f>'[1]Deposits by EWC'!D22</f>
        <v>13973.913999999986</v>
      </c>
      <c r="E22" s="8">
        <f>'[1]Deposits by EWC'!E22</f>
        <v>78418.96962999714</v>
      </c>
      <c r="F22" s="8">
        <f>'[1]Deposits by EWC'!F22</f>
        <v>14254.327800000001</v>
      </c>
      <c r="G22" s="10">
        <f t="shared" si="0"/>
        <v>106647.21142999713</v>
      </c>
    </row>
    <row r="23" spans="2:7" ht="15">
      <c r="B23" s="7" t="s">
        <v>43</v>
      </c>
      <c r="C23" s="7" t="s">
        <v>44</v>
      </c>
      <c r="D23" s="8">
        <f>'[1]Deposits by EWC'!D23</f>
        <v>150.96760000000003</v>
      </c>
      <c r="E23" s="8">
        <f>'[1]Deposits by EWC'!E23</f>
        <v>1440.2105299999846</v>
      </c>
      <c r="F23" s="8">
        <f>'[1]Deposits by EWC'!F23</f>
        <v>460.37514999999934</v>
      </c>
      <c r="G23" s="10">
        <f t="shared" si="0"/>
        <v>2051.5532799999837</v>
      </c>
    </row>
    <row r="24" spans="2:7" ht="15">
      <c r="B24" s="7" t="s">
        <v>45</v>
      </c>
      <c r="C24" s="7" t="s">
        <v>46</v>
      </c>
      <c r="D24" s="8">
        <f>'[1]Deposits by EWC'!D24</f>
        <v>4763.261989999999</v>
      </c>
      <c r="E24" s="8">
        <f>'[1]Deposits by EWC'!E24</f>
        <v>305.8378299999995</v>
      </c>
      <c r="F24" s="8">
        <f>'[1]Deposits by EWC'!F24</f>
        <v>8677.991450000016</v>
      </c>
      <c r="G24" s="10">
        <f t="shared" si="0"/>
        <v>13747.091270000015</v>
      </c>
    </row>
    <row r="25" spans="2:7" ht="15">
      <c r="B25" s="7" t="s">
        <v>47</v>
      </c>
      <c r="C25" s="7" t="s">
        <v>48</v>
      </c>
      <c r="D25" s="8">
        <f>'[1]Deposits by EWC'!D25</f>
        <v>3897.1446600000004</v>
      </c>
      <c r="E25" s="8">
        <f>'[1]Deposits by EWC'!E25</f>
        <v>3802.1867899999997</v>
      </c>
      <c r="F25" s="8">
        <f>'[1]Deposits by EWC'!F25</f>
        <v>21135.333000000002</v>
      </c>
      <c r="G25" s="10">
        <f t="shared" si="0"/>
        <v>28834.664450000004</v>
      </c>
    </row>
    <row r="26" spans="2:7" ht="15">
      <c r="B26" s="7" t="s">
        <v>49</v>
      </c>
      <c r="C26" s="7" t="s">
        <v>50</v>
      </c>
      <c r="D26" s="8">
        <f>'[1]Deposits by EWC'!D26</f>
        <v>5566.293490000001</v>
      </c>
      <c r="E26" s="8">
        <f>'[1]Deposits by EWC'!E26</f>
        <v>7836.811019999992</v>
      </c>
      <c r="F26" s="8">
        <f>'[1]Deposits by EWC'!F26</f>
        <v>2481.5926200000076</v>
      </c>
      <c r="G26" s="10">
        <f t="shared" si="0"/>
        <v>15884.69713</v>
      </c>
    </row>
    <row r="27" spans="2:7" ht="15">
      <c r="B27" s="11" t="s">
        <v>10</v>
      </c>
      <c r="C27" s="11"/>
      <c r="D27" s="12">
        <f>SUM(D7:D26)</f>
        <v>65557.29564</v>
      </c>
      <c r="E27" s="12">
        <f>SUM(E7:E26)</f>
        <v>177881.23795999712</v>
      </c>
      <c r="F27" s="12">
        <f>SUM(F7:F26)</f>
        <v>67054.93700000003</v>
      </c>
      <c r="G27" s="12">
        <f>SUM(G7:G26)</f>
        <v>310493.47059999715</v>
      </c>
    </row>
    <row r="29" spans="2:7" ht="36" customHeight="1">
      <c r="B29" s="38" t="s">
        <v>51</v>
      </c>
      <c r="C29" s="38"/>
      <c r="D29" s="38"/>
      <c r="E29" s="38"/>
      <c r="F29" s="38"/>
      <c r="G29" s="38"/>
    </row>
    <row r="30" spans="2:7" ht="26.25" customHeight="1">
      <c r="B30" s="39" t="s">
        <v>52</v>
      </c>
      <c r="C30" s="39"/>
      <c r="D30" s="39"/>
      <c r="E30" s="39"/>
      <c r="F30" s="39"/>
      <c r="G30" s="39"/>
    </row>
  </sheetData>
  <sheetProtection/>
  <mergeCells count="3">
    <mergeCell ref="D5:F5"/>
    <mergeCell ref="B29:G29"/>
    <mergeCell ref="B30:G3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R32"/>
  <sheetViews>
    <sheetView zoomScalePageLayoutView="0" workbookViewId="0" topLeftCell="G4">
      <selection activeCell="S9" sqref="S9"/>
    </sheetView>
  </sheetViews>
  <sheetFormatPr defaultColWidth="8.88671875" defaultRowHeight="15"/>
  <cols>
    <col min="3" max="3" width="29.3359375" style="0" customWidth="1"/>
    <col min="10" max="10" width="1.66796875" style="0" customWidth="1"/>
  </cols>
  <sheetData>
    <row r="2" spans="2:17" ht="15.75">
      <c r="B2" s="4" t="s">
        <v>79</v>
      </c>
      <c r="C2" s="19"/>
      <c r="D2" s="19"/>
      <c r="E2" s="19"/>
      <c r="F2" s="19"/>
      <c r="G2" s="19"/>
      <c r="H2" s="19"/>
      <c r="I2" s="19"/>
      <c r="J2" s="19"/>
      <c r="K2" s="19"/>
      <c r="L2" s="19"/>
      <c r="M2" s="19"/>
      <c r="N2" s="19"/>
      <c r="O2" s="19"/>
      <c r="P2" s="19"/>
      <c r="Q2" s="19"/>
    </row>
    <row r="3" spans="2:17" ht="15">
      <c r="B3" s="5" t="s">
        <v>3</v>
      </c>
      <c r="C3" s="19"/>
      <c r="D3" s="19"/>
      <c r="E3" s="19"/>
      <c r="F3" s="19"/>
      <c r="G3" s="19"/>
      <c r="H3" s="19"/>
      <c r="I3" s="19"/>
      <c r="J3" s="19"/>
      <c r="K3" s="19"/>
      <c r="L3" s="19"/>
      <c r="M3" s="19"/>
      <c r="N3" s="19"/>
      <c r="O3" s="19"/>
      <c r="P3" s="19"/>
      <c r="Q3" s="19"/>
    </row>
    <row r="4" spans="2:17" ht="15.75">
      <c r="B4" s="20"/>
      <c r="C4" s="19"/>
      <c r="D4" s="19"/>
      <c r="E4" s="19"/>
      <c r="F4" s="19"/>
      <c r="G4" s="19"/>
      <c r="H4" s="19"/>
      <c r="I4" s="19"/>
      <c r="J4" s="19"/>
      <c r="K4" s="19"/>
      <c r="L4" s="19"/>
      <c r="M4" s="19"/>
      <c r="N4" s="19"/>
      <c r="O4" s="19"/>
      <c r="P4" s="19"/>
      <c r="Q4" s="19"/>
    </row>
    <row r="5" spans="2:18" ht="25.5">
      <c r="B5" s="6" t="s">
        <v>69</v>
      </c>
      <c r="C5" s="6" t="s">
        <v>70</v>
      </c>
      <c r="D5" s="6" t="s">
        <v>71</v>
      </c>
      <c r="E5" s="6">
        <v>2000</v>
      </c>
      <c r="F5" s="6">
        <v>2001</v>
      </c>
      <c r="G5" s="6">
        <v>2002</v>
      </c>
      <c r="H5" s="6">
        <v>2003</v>
      </c>
      <c r="I5" s="6">
        <v>2004</v>
      </c>
      <c r="J5" s="19"/>
      <c r="K5" s="6">
        <v>2006</v>
      </c>
      <c r="L5" s="6">
        <v>2007</v>
      </c>
      <c r="M5" s="6">
        <v>2008</v>
      </c>
      <c r="N5" s="6">
        <v>2009</v>
      </c>
      <c r="O5" s="6">
        <v>2010</v>
      </c>
      <c r="P5" s="6">
        <v>2011</v>
      </c>
      <c r="Q5" s="6">
        <v>2012</v>
      </c>
      <c r="R5" s="6">
        <v>2013</v>
      </c>
    </row>
    <row r="6" spans="2:18" ht="15">
      <c r="B6" s="7" t="s">
        <v>11</v>
      </c>
      <c r="C6" s="7" t="s">
        <v>12</v>
      </c>
      <c r="D6" s="9">
        <v>50.2385</v>
      </c>
      <c r="E6" s="9">
        <v>2.300000011920929</v>
      </c>
      <c r="F6" s="9">
        <v>508.1900054961443</v>
      </c>
      <c r="G6" s="9">
        <v>1408.3999755382538</v>
      </c>
      <c r="H6" s="9">
        <v>2355.8389999999995</v>
      </c>
      <c r="I6" s="9">
        <v>4217.318551450968</v>
      </c>
      <c r="J6" s="9"/>
      <c r="K6" s="9">
        <v>4424.91975</v>
      </c>
      <c r="L6" s="9">
        <v>33.615</v>
      </c>
      <c r="M6" s="9">
        <v>19.665</v>
      </c>
      <c r="N6" s="9">
        <v>779.36204</v>
      </c>
      <c r="O6" s="9">
        <v>712.58</v>
      </c>
      <c r="P6" s="9">
        <v>892.008</v>
      </c>
      <c r="Q6" s="9">
        <v>3338.155</v>
      </c>
      <c r="R6" s="9">
        <f>'[1]TrendsDeposits'!R6</f>
        <v>1005.302</v>
      </c>
    </row>
    <row r="7" spans="2:18" ht="15">
      <c r="B7" s="7" t="s">
        <v>13</v>
      </c>
      <c r="C7" s="7" t="s">
        <v>14</v>
      </c>
      <c r="D7" s="9">
        <v>649.6380000000001</v>
      </c>
      <c r="E7" s="9">
        <v>1148.8409908302128</v>
      </c>
      <c r="F7" s="9">
        <v>1300.2499937228858</v>
      </c>
      <c r="G7" s="9">
        <v>381.8605144172907</v>
      </c>
      <c r="H7" s="9">
        <v>9.015</v>
      </c>
      <c r="I7" s="9">
        <v>47.24899966630619</v>
      </c>
      <c r="J7" s="9"/>
      <c r="K7" s="9">
        <v>0.061</v>
      </c>
      <c r="L7" s="9">
        <v>0.7</v>
      </c>
      <c r="M7" s="9">
        <v>4.46885</v>
      </c>
      <c r="N7" s="9">
        <v>6.048</v>
      </c>
      <c r="O7" s="9">
        <v>10.087</v>
      </c>
      <c r="P7" s="9">
        <v>2.3105700000000002</v>
      </c>
      <c r="Q7" s="9">
        <v>1.3439999999999999</v>
      </c>
      <c r="R7" s="9">
        <f>'[1]TrendsDeposits'!R7</f>
        <v>1.0909999999999997</v>
      </c>
    </row>
    <row r="8" spans="2:18" ht="15">
      <c r="B8" s="7" t="s">
        <v>15</v>
      </c>
      <c r="C8" s="7" t="s">
        <v>16</v>
      </c>
      <c r="D8" s="9">
        <v>334.22106999999994</v>
      </c>
      <c r="E8" s="9">
        <v>66.85849952697754</v>
      </c>
      <c r="F8" s="9">
        <v>119.46800048649311</v>
      </c>
      <c r="G8" s="9">
        <v>250.5945966988802</v>
      </c>
      <c r="H8" s="9">
        <v>1690.9129999999998</v>
      </c>
      <c r="I8" s="9">
        <v>1279.7534935362637</v>
      </c>
      <c r="J8" s="9"/>
      <c r="K8" s="9">
        <v>66.251</v>
      </c>
      <c r="L8" s="9">
        <v>14.76</v>
      </c>
      <c r="M8" s="9">
        <v>20.36</v>
      </c>
      <c r="N8" s="9">
        <v>0.735</v>
      </c>
      <c r="O8" s="9">
        <v>1.258</v>
      </c>
      <c r="P8" s="9">
        <v>0.9109999999999999</v>
      </c>
      <c r="Q8" s="9">
        <v>20.837999999999997</v>
      </c>
      <c r="R8" s="9">
        <f>'[1]TrendsDeposits'!R8</f>
        <v>12.885</v>
      </c>
    </row>
    <row r="9" spans="2:18" ht="15">
      <c r="B9" s="7" t="s">
        <v>17</v>
      </c>
      <c r="C9" s="7" t="s">
        <v>18</v>
      </c>
      <c r="D9" s="9">
        <v>301.513</v>
      </c>
      <c r="E9" s="9">
        <v>170.18999671936035</v>
      </c>
      <c r="F9" s="9">
        <v>75.4980012960732</v>
      </c>
      <c r="G9" s="9">
        <v>163.4774990081787</v>
      </c>
      <c r="H9" s="9">
        <v>145.3</v>
      </c>
      <c r="I9" s="9">
        <v>64.805100440979</v>
      </c>
      <c r="J9" s="9"/>
      <c r="K9" s="9">
        <v>1.5516999999999999</v>
      </c>
      <c r="L9" s="9">
        <v>2.635</v>
      </c>
      <c r="M9" s="9">
        <v>2.12</v>
      </c>
      <c r="N9" s="9">
        <v>14.705</v>
      </c>
      <c r="O9" s="9">
        <v>8.935</v>
      </c>
      <c r="P9" s="9">
        <v>14.232</v>
      </c>
      <c r="Q9" s="9">
        <v>16.005</v>
      </c>
      <c r="R9" s="9">
        <f>'[1]TrendsDeposits'!R9</f>
        <v>56.82</v>
      </c>
    </row>
    <row r="10" spans="2:18" ht="15">
      <c r="B10" s="7" t="s">
        <v>19</v>
      </c>
      <c r="C10" s="7" t="s">
        <v>20</v>
      </c>
      <c r="D10" s="9">
        <v>70427.24448999998</v>
      </c>
      <c r="E10" s="9">
        <v>4620.156226232648</v>
      </c>
      <c r="F10" s="9">
        <v>3017.0776873007417</v>
      </c>
      <c r="G10" s="9">
        <v>1819.723926603794</v>
      </c>
      <c r="H10" s="9">
        <v>28920.035040000002</v>
      </c>
      <c r="I10" s="9">
        <v>33352.41486862302</v>
      </c>
      <c r="J10" s="9"/>
      <c r="K10" s="9">
        <v>336.461</v>
      </c>
      <c r="L10" s="9">
        <v>4568.272999999999</v>
      </c>
      <c r="M10" s="9">
        <v>4313.32022</v>
      </c>
      <c r="N10" s="9">
        <v>439.22</v>
      </c>
      <c r="O10" s="9">
        <v>39.88</v>
      </c>
      <c r="P10" s="9">
        <v>148.417</v>
      </c>
      <c r="Q10" s="9">
        <v>28.072</v>
      </c>
      <c r="R10" s="9">
        <f>'[1]TrendsDeposits'!R10</f>
        <v>552.76</v>
      </c>
    </row>
    <row r="11" spans="2:18" ht="15">
      <c r="B11" s="7" t="s">
        <v>21</v>
      </c>
      <c r="C11" s="7" t="s">
        <v>22</v>
      </c>
      <c r="D11" s="9">
        <v>95308.83286999997</v>
      </c>
      <c r="E11" s="9">
        <v>39285.36407393425</v>
      </c>
      <c r="F11" s="9">
        <v>39599.669234156725</v>
      </c>
      <c r="G11" s="9">
        <v>33116.60150568327</v>
      </c>
      <c r="H11" s="9">
        <v>23952.178159999974</v>
      </c>
      <c r="I11" s="9">
        <v>18934.85312870331</v>
      </c>
      <c r="J11" s="9"/>
      <c r="K11" s="9">
        <v>11985.761999999992</v>
      </c>
      <c r="L11" s="9">
        <v>9580.372279999989</v>
      </c>
      <c r="M11" s="9">
        <v>20510.96740000002</v>
      </c>
      <c r="N11" s="9">
        <v>21270.427699999997</v>
      </c>
      <c r="O11" s="9">
        <v>20619.466999999982</v>
      </c>
      <c r="P11" s="9">
        <v>26384.132270000006</v>
      </c>
      <c r="Q11" s="9">
        <v>19601.36255</v>
      </c>
      <c r="R11" s="9">
        <f>'[1]TrendsDeposits'!R11</f>
        <v>25411.166700000005</v>
      </c>
    </row>
    <row r="12" spans="2:18" ht="15">
      <c r="B12" s="7" t="s">
        <v>23</v>
      </c>
      <c r="C12" s="7" t="s">
        <v>24</v>
      </c>
      <c r="D12" s="9">
        <v>20546.487820000006</v>
      </c>
      <c r="E12" s="9">
        <v>21298.536751083797</v>
      </c>
      <c r="F12" s="9">
        <v>13976.002384603024</v>
      </c>
      <c r="G12" s="9">
        <v>7893.988387934864</v>
      </c>
      <c r="H12" s="9">
        <v>12174.800640000007</v>
      </c>
      <c r="I12" s="9">
        <v>15581.522362913936</v>
      </c>
      <c r="J12" s="9"/>
      <c r="K12" s="9">
        <v>7793.147999999997</v>
      </c>
      <c r="L12" s="9">
        <v>5439.041799999999</v>
      </c>
      <c r="M12" s="9">
        <v>5448.8618</v>
      </c>
      <c r="N12" s="9">
        <v>3482.3515</v>
      </c>
      <c r="O12" s="9">
        <v>3258.9259999999995</v>
      </c>
      <c r="P12" s="9">
        <v>3279.475</v>
      </c>
      <c r="Q12" s="9">
        <v>4137.4032</v>
      </c>
      <c r="R12" s="9">
        <f>'[1]TrendsDeposits'!R12</f>
        <v>2876.7504</v>
      </c>
    </row>
    <row r="13" spans="2:18" ht="15">
      <c r="B13" s="7" t="s">
        <v>25</v>
      </c>
      <c r="C13" s="7" t="s">
        <v>26</v>
      </c>
      <c r="D13" s="9">
        <v>2280.4611899999995</v>
      </c>
      <c r="E13" s="9">
        <v>1680.8097111172974</v>
      </c>
      <c r="F13" s="9">
        <v>2262.0980158788734</v>
      </c>
      <c r="G13" s="9">
        <v>2256.1739186076447</v>
      </c>
      <c r="H13" s="9">
        <v>1993.9109400000004</v>
      </c>
      <c r="I13" s="9">
        <v>2184.01495047973</v>
      </c>
      <c r="J13" s="9"/>
      <c r="K13" s="9">
        <v>2643.56459</v>
      </c>
      <c r="L13" s="9">
        <v>2579.2697999999996</v>
      </c>
      <c r="M13" s="9">
        <v>2780.755410000001</v>
      </c>
      <c r="N13" s="9">
        <v>2429.7492499999994</v>
      </c>
      <c r="O13" s="9">
        <v>1866.598010000001</v>
      </c>
      <c r="P13" s="9">
        <v>2007.0553099999997</v>
      </c>
      <c r="Q13" s="9">
        <v>3028.48274</v>
      </c>
      <c r="R13" s="9">
        <f>'[1]TrendsDeposits'!R13</f>
        <v>1804.704999999999</v>
      </c>
    </row>
    <row r="14" spans="2:18" ht="15">
      <c r="B14" s="7" t="s">
        <v>27</v>
      </c>
      <c r="C14" s="7" t="s">
        <v>28</v>
      </c>
      <c r="D14" s="9">
        <v>3.8864</v>
      </c>
      <c r="E14" s="9">
        <v>1.4899999871850014</v>
      </c>
      <c r="F14" s="9">
        <v>76.15699977427721</v>
      </c>
      <c r="G14" s="9">
        <v>62.5697087662993</v>
      </c>
      <c r="H14" s="9">
        <v>14.735</v>
      </c>
      <c r="I14" s="9">
        <v>186.2540029771626</v>
      </c>
      <c r="J14" s="9"/>
      <c r="K14" s="9">
        <v>88.51775000000002</v>
      </c>
      <c r="L14" s="9">
        <v>86.05635</v>
      </c>
      <c r="M14" s="9">
        <v>118.40608999999999</v>
      </c>
      <c r="N14" s="9">
        <v>37.265060000000005</v>
      </c>
      <c r="O14" s="9">
        <v>45.55379000000001</v>
      </c>
      <c r="P14" s="9">
        <v>35.10565</v>
      </c>
      <c r="Q14" s="9">
        <v>34.72571000000001</v>
      </c>
      <c r="R14" s="9">
        <f>'[1]TrendsDeposits'!R14</f>
        <v>262.99188</v>
      </c>
    </row>
    <row r="15" spans="2:18" ht="15">
      <c r="B15" s="7" t="s">
        <v>29</v>
      </c>
      <c r="C15" s="7" t="s">
        <v>30</v>
      </c>
      <c r="D15" s="9">
        <v>27250.661990000008</v>
      </c>
      <c r="E15" s="9">
        <v>44807.743564881384</v>
      </c>
      <c r="F15" s="9">
        <v>59165.97413444519</v>
      </c>
      <c r="G15" s="9">
        <v>59987.98519343138</v>
      </c>
      <c r="H15" s="9">
        <v>71938.14530999998</v>
      </c>
      <c r="I15" s="9">
        <v>80268.63754696865</v>
      </c>
      <c r="J15" s="9"/>
      <c r="K15" s="9">
        <v>73859.144</v>
      </c>
      <c r="L15" s="9">
        <v>75529.58034</v>
      </c>
      <c r="M15" s="9">
        <v>66689.26217999999</v>
      </c>
      <c r="N15" s="9">
        <v>54932.1835</v>
      </c>
      <c r="O15" s="9">
        <v>84028.48116</v>
      </c>
      <c r="P15" s="9">
        <v>96061.32700000002</v>
      </c>
      <c r="Q15" s="9">
        <v>86702.48500000002</v>
      </c>
      <c r="R15" s="9">
        <f>'[1]TrendsDeposits'!R15</f>
        <v>77309.9415</v>
      </c>
    </row>
    <row r="16" spans="2:18" ht="15">
      <c r="B16" s="7" t="s">
        <v>31</v>
      </c>
      <c r="C16" s="7" t="s">
        <v>32</v>
      </c>
      <c r="D16" s="9">
        <v>16466.55198</v>
      </c>
      <c r="E16" s="9">
        <v>12800.16725513339</v>
      </c>
      <c r="F16" s="9">
        <v>7595.884815469384</v>
      </c>
      <c r="G16" s="9">
        <v>7754.191617388278</v>
      </c>
      <c r="H16" s="9">
        <v>16340.448600000002</v>
      </c>
      <c r="I16" s="9">
        <v>14139.985963001847</v>
      </c>
      <c r="J16" s="9"/>
      <c r="K16" s="9">
        <v>16110.332229999995</v>
      </c>
      <c r="L16" s="9">
        <v>12718.741539999997</v>
      </c>
      <c r="M16" s="9">
        <v>13222.479569999992</v>
      </c>
      <c r="N16" s="9">
        <v>12646.96605</v>
      </c>
      <c r="O16" s="9">
        <v>10168.725999999988</v>
      </c>
      <c r="P16" s="9">
        <v>10428.575659999993</v>
      </c>
      <c r="Q16" s="9">
        <v>9946.129500000001</v>
      </c>
      <c r="R16" s="9">
        <f>'[1]TrendsDeposits'!R16</f>
        <v>8054.584499999996</v>
      </c>
    </row>
    <row r="17" spans="2:18" ht="15">
      <c r="B17" s="7" t="s">
        <v>33</v>
      </c>
      <c r="C17" s="7" t="s">
        <v>34</v>
      </c>
      <c r="D17" s="9">
        <v>8505.861190000001</v>
      </c>
      <c r="E17" s="9">
        <v>9848.384078145027</v>
      </c>
      <c r="F17" s="9">
        <v>10679.134827978909</v>
      </c>
      <c r="G17" s="9">
        <v>9742.05529487133</v>
      </c>
      <c r="H17" s="9">
        <v>6250.920240000002</v>
      </c>
      <c r="I17" s="9">
        <v>5063.6329898592085</v>
      </c>
      <c r="J17" s="9"/>
      <c r="K17" s="9">
        <v>4703.368000000001</v>
      </c>
      <c r="L17" s="9">
        <v>3444.01</v>
      </c>
      <c r="M17" s="9">
        <v>2675.875000000001</v>
      </c>
      <c r="N17" s="9">
        <v>3534.9574999999995</v>
      </c>
      <c r="O17" s="9">
        <v>2412.2715</v>
      </c>
      <c r="P17" s="9">
        <v>1971</v>
      </c>
      <c r="Q17" s="9">
        <v>2034.4470000000001</v>
      </c>
      <c r="R17" s="9">
        <f>'[1]TrendsDeposits'!R17</f>
        <v>2361.3459999999995</v>
      </c>
    </row>
    <row r="18" spans="2:18" ht="15">
      <c r="B18" s="7" t="s">
        <v>35</v>
      </c>
      <c r="C18" s="7" t="s">
        <v>36</v>
      </c>
      <c r="D18" s="9">
        <v>105883.33660000002</v>
      </c>
      <c r="E18" s="9">
        <v>97364.73309150955</v>
      </c>
      <c r="F18" s="9">
        <v>101109.38522233802</v>
      </c>
      <c r="G18" s="9">
        <v>84760.21792200767</v>
      </c>
      <c r="H18" s="9">
        <v>67624.33113</v>
      </c>
      <c r="I18" s="9">
        <v>181825.87752809655</v>
      </c>
      <c r="J18" s="9"/>
      <c r="K18" s="9">
        <v>36316.42108000006</v>
      </c>
      <c r="L18" s="9">
        <v>35911.20594000001</v>
      </c>
      <c r="M18" s="9">
        <v>48349.023539999995</v>
      </c>
      <c r="N18" s="9">
        <v>24928.270420000004</v>
      </c>
      <c r="O18" s="9">
        <v>27721.678120000106</v>
      </c>
      <c r="P18" s="9">
        <v>23120.41338000004</v>
      </c>
      <c r="Q18" s="9">
        <v>23704.19503</v>
      </c>
      <c r="R18" s="9">
        <f>'[1]TrendsDeposits'!R18</f>
        <v>20792.018699999975</v>
      </c>
    </row>
    <row r="19" spans="2:18" ht="15">
      <c r="B19" s="7" t="s">
        <v>37</v>
      </c>
      <c r="C19" s="7" t="s">
        <v>38</v>
      </c>
      <c r="D19" s="9">
        <v>3294.41918</v>
      </c>
      <c r="E19" s="9">
        <v>3200.9026239439845</v>
      </c>
      <c r="F19" s="9">
        <v>4906.839385360479</v>
      </c>
      <c r="G19" s="9">
        <v>3272.1787977563217</v>
      </c>
      <c r="H19" s="9">
        <v>1435.2928000000002</v>
      </c>
      <c r="I19" s="9">
        <v>804.9167160559446</v>
      </c>
      <c r="J19" s="9"/>
      <c r="K19" s="9">
        <v>247.64216999999994</v>
      </c>
      <c r="L19" s="9">
        <v>575.85514</v>
      </c>
      <c r="M19" s="9">
        <v>478.00975000000017</v>
      </c>
      <c r="N19" s="9">
        <v>625.37868</v>
      </c>
      <c r="O19" s="9">
        <v>705.8596099999994</v>
      </c>
      <c r="P19" s="9">
        <v>562.4603000000002</v>
      </c>
      <c r="Q19" s="9">
        <v>398.95758</v>
      </c>
      <c r="R19" s="9">
        <f>'[1]TrendsDeposits'!R19</f>
        <v>458.40028000000007</v>
      </c>
    </row>
    <row r="20" spans="2:18" ht="15">
      <c r="B20" s="7" t="s">
        <v>39</v>
      </c>
      <c r="C20" s="7" t="s">
        <v>40</v>
      </c>
      <c r="D20" s="9">
        <v>582.7792300000001</v>
      </c>
      <c r="E20" s="9">
        <v>282.12890331447124</v>
      </c>
      <c r="F20" s="9">
        <v>564.8863384127617</v>
      </c>
      <c r="G20" s="9">
        <v>229.79177693277597</v>
      </c>
      <c r="H20" s="9">
        <v>450.29035</v>
      </c>
      <c r="I20" s="9">
        <v>652.31671551615</v>
      </c>
      <c r="J20" s="9"/>
      <c r="K20" s="9">
        <v>1872.6768599999987</v>
      </c>
      <c r="L20" s="9">
        <v>2489.655530000001</v>
      </c>
      <c r="M20" s="9">
        <v>2642.1782400000006</v>
      </c>
      <c r="N20" s="9">
        <v>1722.9153199999998</v>
      </c>
      <c r="O20" s="9">
        <v>2375.27781</v>
      </c>
      <c r="P20" s="9">
        <v>2667.051919999999</v>
      </c>
      <c r="Q20" s="9">
        <v>2873.5332200000003</v>
      </c>
      <c r="R20" s="9">
        <f>'[1]TrendsDeposits'!R20</f>
        <v>2367.4900800000046</v>
      </c>
    </row>
    <row r="21" spans="2:18" ht="15">
      <c r="B21" s="7" t="s">
        <v>41</v>
      </c>
      <c r="C21" s="7" t="s">
        <v>42</v>
      </c>
      <c r="D21" s="9">
        <v>27209.56659999999</v>
      </c>
      <c r="E21" s="9">
        <v>453758.0386354702</v>
      </c>
      <c r="F21" s="9">
        <v>291927.1707254552</v>
      </c>
      <c r="G21" s="9">
        <v>394409.11302498996</v>
      </c>
      <c r="H21" s="9">
        <v>296769.02199</v>
      </c>
      <c r="I21" s="9">
        <v>236605.91305937088</v>
      </c>
      <c r="J21" s="9"/>
      <c r="K21" s="9">
        <v>115166.84828999997</v>
      </c>
      <c r="L21" s="9">
        <v>54578.96143000003</v>
      </c>
      <c r="M21" s="9">
        <v>51965.886920000106</v>
      </c>
      <c r="N21" s="9">
        <v>84936.11069000002</v>
      </c>
      <c r="O21" s="9">
        <v>100749.71166000009</v>
      </c>
      <c r="P21" s="9">
        <v>99095.71421999998</v>
      </c>
      <c r="Q21" s="9">
        <v>114205.95904</v>
      </c>
      <c r="R21" s="9">
        <f>'[1]TrendsDeposits'!R21</f>
        <v>106647.21142999713</v>
      </c>
    </row>
    <row r="22" spans="2:18" ht="15">
      <c r="B22" s="7" t="s">
        <v>43</v>
      </c>
      <c r="C22" s="7" t="s">
        <v>44</v>
      </c>
      <c r="D22" s="9">
        <v>23755.26429999999</v>
      </c>
      <c r="E22" s="9">
        <v>49583.76313894248</v>
      </c>
      <c r="F22" s="9">
        <v>95495.54129142314</v>
      </c>
      <c r="G22" s="9">
        <v>39628.54103292851</v>
      </c>
      <c r="H22" s="9">
        <v>30439.148600000015</v>
      </c>
      <c r="I22" s="9">
        <v>50462.5433101831</v>
      </c>
      <c r="J22" s="9"/>
      <c r="K22" s="9">
        <v>2940.4030899999975</v>
      </c>
      <c r="L22" s="9">
        <v>2731.08946</v>
      </c>
      <c r="M22" s="9">
        <v>2207.11676</v>
      </c>
      <c r="N22" s="9">
        <v>1799.73965</v>
      </c>
      <c r="O22" s="9">
        <v>2421.512600000001</v>
      </c>
      <c r="P22" s="9">
        <v>2297.8659599999996</v>
      </c>
      <c r="Q22" s="9">
        <v>2527.34931</v>
      </c>
      <c r="R22" s="9">
        <f>'[1]TrendsDeposits'!R22</f>
        <v>2051.5532799999837</v>
      </c>
    </row>
    <row r="23" spans="2:18" ht="15">
      <c r="B23" s="7" t="s">
        <v>45</v>
      </c>
      <c r="C23" s="7" t="s">
        <v>46</v>
      </c>
      <c r="D23" s="9">
        <v>1533.0132200000005</v>
      </c>
      <c r="E23" s="9">
        <v>1478.3965524678351</v>
      </c>
      <c r="F23" s="9">
        <v>1208.3274965011515</v>
      </c>
      <c r="G23" s="9">
        <v>1121.0503813000796</v>
      </c>
      <c r="H23" s="9">
        <v>1143.0647799999997</v>
      </c>
      <c r="I23" s="9">
        <v>2381.6888269379997</v>
      </c>
      <c r="J23" s="9"/>
      <c r="K23" s="9">
        <v>18747.67067</v>
      </c>
      <c r="L23" s="9">
        <v>17358.333160000002</v>
      </c>
      <c r="M23" s="9">
        <v>16826.957220000015</v>
      </c>
      <c r="N23" s="9">
        <v>15753.594379999999</v>
      </c>
      <c r="O23" s="9">
        <v>16120.140589999995</v>
      </c>
      <c r="P23" s="9">
        <v>16791.260579999995</v>
      </c>
      <c r="Q23" s="9">
        <v>17115.49833</v>
      </c>
      <c r="R23" s="9">
        <f>'[1]TrendsDeposits'!R23</f>
        <v>13747.091270000015</v>
      </c>
    </row>
    <row r="24" spans="2:18" ht="15">
      <c r="B24" s="7" t="s">
        <v>47</v>
      </c>
      <c r="C24" s="7" t="s">
        <v>48</v>
      </c>
      <c r="D24" s="9">
        <v>9860.593439999997</v>
      </c>
      <c r="E24" s="9">
        <v>2608.2741461619735</v>
      </c>
      <c r="F24" s="9">
        <v>997.0915710926056</v>
      </c>
      <c r="G24" s="9">
        <v>1899.4652935117483</v>
      </c>
      <c r="H24" s="9">
        <v>6898.041900000001</v>
      </c>
      <c r="I24" s="9">
        <v>1698.4177261274308</v>
      </c>
      <c r="J24" s="9"/>
      <c r="K24" s="9">
        <v>10302.788999999999</v>
      </c>
      <c r="L24" s="9">
        <v>11803.325499999999</v>
      </c>
      <c r="M24" s="9">
        <v>18919.715</v>
      </c>
      <c r="N24" s="9">
        <v>12565.605</v>
      </c>
      <c r="O24" s="9">
        <v>13310.143</v>
      </c>
      <c r="P24" s="9">
        <v>11877.403139999999</v>
      </c>
      <c r="Q24" s="9">
        <v>19318.191290000002</v>
      </c>
      <c r="R24" s="9">
        <f>'[1]TrendsDeposits'!R24</f>
        <v>28834.664450000004</v>
      </c>
    </row>
    <row r="25" spans="2:18" ht="15">
      <c r="B25" s="7" t="s">
        <v>49</v>
      </c>
      <c r="C25" s="7" t="s">
        <v>50</v>
      </c>
      <c r="D25" s="9">
        <v>197.50787000000003</v>
      </c>
      <c r="E25" s="9">
        <v>899.8796586221724</v>
      </c>
      <c r="F25" s="9">
        <v>1425.8640416401577</v>
      </c>
      <c r="G25" s="9">
        <v>887.4001565137114</v>
      </c>
      <c r="H25" s="9">
        <v>623.6408299999997</v>
      </c>
      <c r="I25" s="9">
        <v>1035.0622056013672</v>
      </c>
      <c r="J25" s="9"/>
      <c r="K25" s="9">
        <v>42630.50048999999</v>
      </c>
      <c r="L25" s="9">
        <v>47521.75202000005</v>
      </c>
      <c r="M25" s="9">
        <v>48691.510909999924</v>
      </c>
      <c r="N25" s="9">
        <v>12728.794479999995</v>
      </c>
      <c r="O25" s="9">
        <v>32195.259690000006</v>
      </c>
      <c r="P25" s="9">
        <v>26917.02796</v>
      </c>
      <c r="Q25" s="9">
        <v>15545.036059999999</v>
      </c>
      <c r="R25" s="9">
        <f>'[1]TrendsDeposits'!R25</f>
        <v>15884.69713</v>
      </c>
    </row>
    <row r="26" spans="2:17" ht="15">
      <c r="B26" s="7" t="s">
        <v>72</v>
      </c>
      <c r="C26" s="7" t="s">
        <v>73</v>
      </c>
      <c r="D26" s="9">
        <v>2269.5243700000005</v>
      </c>
      <c r="E26" s="9">
        <v>1211.9930902142078</v>
      </c>
      <c r="F26" s="9">
        <v>1544.4501131922007</v>
      </c>
      <c r="G26" s="9">
        <v>3134.3364979287144</v>
      </c>
      <c r="H26" s="9">
        <v>10966.444129999996</v>
      </c>
      <c r="I26" s="9">
        <v>1417.9250364340842</v>
      </c>
      <c r="J26" s="9"/>
      <c r="K26" s="9">
        <v>0</v>
      </c>
      <c r="L26" s="9">
        <v>0</v>
      </c>
      <c r="M26" s="9">
        <v>0</v>
      </c>
      <c r="N26" s="9"/>
      <c r="O26" s="9"/>
      <c r="P26" s="9"/>
      <c r="Q26" s="9"/>
    </row>
    <row r="27" spans="2:18" ht="15">
      <c r="B27" s="11" t="s">
        <v>10</v>
      </c>
      <c r="C27" s="11"/>
      <c r="D27" s="12">
        <v>416711.6033099999</v>
      </c>
      <c r="E27" s="12">
        <v>746118.9509882504</v>
      </c>
      <c r="F27" s="12">
        <v>637554.9602860245</v>
      </c>
      <c r="G27" s="12">
        <v>654179.7170228189</v>
      </c>
      <c r="H27" s="12">
        <v>582135.51744</v>
      </c>
      <c r="I27" s="12">
        <v>652205.1030829449</v>
      </c>
      <c r="K27" s="12">
        <v>350238.03267000004</v>
      </c>
      <c r="L27" s="12">
        <v>286967.23329000006</v>
      </c>
      <c r="M27" s="12">
        <v>305886.93986000004</v>
      </c>
      <c r="N27" s="12">
        <v>254634.37922</v>
      </c>
      <c r="O27" s="12">
        <v>318772.3465400002</v>
      </c>
      <c r="P27" s="12">
        <v>324553.74692000006</v>
      </c>
      <c r="Q27" s="12">
        <v>324578.16956</v>
      </c>
      <c r="R27" s="12">
        <f>SUM(R6:R25)</f>
        <v>310493.47059999715</v>
      </c>
    </row>
    <row r="29" ht="15">
      <c r="B29" s="21" t="s">
        <v>75</v>
      </c>
    </row>
    <row r="30" ht="15">
      <c r="B30" s="21" t="s">
        <v>76</v>
      </c>
    </row>
    <row r="31" ht="15">
      <c r="B31" s="22" t="s">
        <v>52</v>
      </c>
    </row>
    <row r="32" ht="15">
      <c r="B32" s="23" t="s">
        <v>77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G28"/>
  <sheetViews>
    <sheetView zoomScalePageLayoutView="0" workbookViewId="0" topLeftCell="A2">
      <selection activeCell="E9" sqref="E9"/>
    </sheetView>
  </sheetViews>
  <sheetFormatPr defaultColWidth="8.88671875" defaultRowHeight="15"/>
  <cols>
    <col min="2" max="2" width="26.10546875" style="0" customWidth="1"/>
  </cols>
  <sheetData>
    <row r="2" ht="15.75">
      <c r="B2" s="4" t="s">
        <v>53</v>
      </c>
    </row>
    <row r="3" ht="15">
      <c r="B3" s="5" t="s">
        <v>3</v>
      </c>
    </row>
    <row r="5" spans="3:5" ht="15" customHeight="1">
      <c r="C5" s="37" t="s">
        <v>4</v>
      </c>
      <c r="D5" s="37"/>
      <c r="E5" s="37"/>
    </row>
    <row r="6" spans="2:6" ht="25.5">
      <c r="B6" s="6" t="s">
        <v>54</v>
      </c>
      <c r="C6" s="6" t="s">
        <v>7</v>
      </c>
      <c r="D6" s="6" t="s">
        <v>8</v>
      </c>
      <c r="E6" s="6" t="s">
        <v>9</v>
      </c>
      <c r="F6" s="6" t="s">
        <v>10</v>
      </c>
    </row>
    <row r="7" spans="2:6" ht="15">
      <c r="B7" s="7" t="s">
        <v>55</v>
      </c>
      <c r="C7" s="9">
        <f>'[1]Deposits by Fate'!C7</f>
        <v>3897.18696</v>
      </c>
      <c r="D7" s="9">
        <f>'[1]Deposits by Fate'!D7</f>
        <v>0.00041999999999999996</v>
      </c>
      <c r="E7" s="9">
        <f>'[1]Deposits by Fate'!E7</f>
        <v>0</v>
      </c>
      <c r="F7" s="10">
        <f>SUM(C7:E7)</f>
        <v>3897.18738</v>
      </c>
    </row>
    <row r="8" spans="2:6" ht="15">
      <c r="B8" s="7" t="s">
        <v>56</v>
      </c>
      <c r="C8" s="9">
        <f>'[1]Deposits by Fate'!C8</f>
        <v>4157.479200000001</v>
      </c>
      <c r="D8" s="9">
        <f>'[1]Deposits by Fate'!D8</f>
        <v>0</v>
      </c>
      <c r="E8" s="9">
        <f>'[1]Deposits by Fate'!E8</f>
        <v>45.82433</v>
      </c>
      <c r="F8" s="10">
        <f>SUM(C8:E8)</f>
        <v>4203.303530000001</v>
      </c>
    </row>
    <row r="9" spans="2:6" ht="15">
      <c r="B9" s="7" t="s">
        <v>57</v>
      </c>
      <c r="C9" s="9">
        <f>'[1]Deposits by Fate'!C9</f>
        <v>0</v>
      </c>
      <c r="D9" s="9">
        <f>'[1]Deposits by Fate'!D9</f>
        <v>0.14</v>
      </c>
      <c r="E9" s="9">
        <f>'[1]Deposits by Fate'!E9</f>
        <v>63.65</v>
      </c>
      <c r="F9" s="10">
        <f aca="true" t="shared" si="0" ref="F9:F16">SUM(C9:E9)</f>
        <v>63.79</v>
      </c>
    </row>
    <row r="10" spans="2:6" ht="15">
      <c r="B10" s="7" t="s">
        <v>58</v>
      </c>
      <c r="C10" s="9">
        <f>'[1]Deposits by Fate'!C10</f>
        <v>0</v>
      </c>
      <c r="D10" s="9">
        <f>'[1]Deposits by Fate'!D10</f>
        <v>0</v>
      </c>
      <c r="E10" s="9">
        <f>'[1]Deposits by Fate'!E10</f>
        <v>0</v>
      </c>
      <c r="F10" s="13">
        <f t="shared" si="0"/>
        <v>0</v>
      </c>
    </row>
    <row r="11" spans="2:6" ht="15">
      <c r="B11" s="7" t="s">
        <v>59</v>
      </c>
      <c r="C11" s="9">
        <f>'[1]Deposits by Fate'!C11</f>
        <v>0</v>
      </c>
      <c r="D11" s="9">
        <f>'[1]Deposits by Fate'!D11</f>
        <v>0</v>
      </c>
      <c r="E11" s="9">
        <f>'[1]Deposits by Fate'!E11</f>
        <v>0</v>
      </c>
      <c r="F11" s="13">
        <f t="shared" si="0"/>
        <v>0</v>
      </c>
    </row>
    <row r="12" spans="2:6" ht="15">
      <c r="B12" s="7" t="s">
        <v>60</v>
      </c>
      <c r="C12" s="9">
        <f>'[1]Deposits by Fate'!C12</f>
        <v>54512.775999999976</v>
      </c>
      <c r="D12" s="9">
        <f>'[1]Deposits by Fate'!D12</f>
        <v>64135.452370000225</v>
      </c>
      <c r="E12" s="9">
        <f>'[1]Deposits by Fate'!E12</f>
        <v>48771.629799999995</v>
      </c>
      <c r="F12" s="10">
        <f t="shared" si="0"/>
        <v>167419.8581700002</v>
      </c>
    </row>
    <row r="13" spans="2:6" ht="15">
      <c r="B13" s="7" t="s">
        <v>61</v>
      </c>
      <c r="C13" s="9">
        <f>'[1]Deposits by Fate'!C13</f>
        <v>0</v>
      </c>
      <c r="D13" s="9">
        <f>'[1]Deposits by Fate'!D13</f>
        <v>0</v>
      </c>
      <c r="E13" s="9">
        <f>'[1]Deposits by Fate'!E13</f>
        <v>86.5</v>
      </c>
      <c r="F13" s="10">
        <f t="shared" si="0"/>
        <v>86.5</v>
      </c>
    </row>
    <row r="14" spans="2:6" ht="15">
      <c r="B14" s="7" t="s">
        <v>62</v>
      </c>
      <c r="C14" s="9">
        <f>'[1]Deposits by Fate'!C14</f>
        <v>476.4957899999991</v>
      </c>
      <c r="D14" s="9">
        <f>'[1]Deposits by Fate'!D14</f>
        <v>40406.27449999963</v>
      </c>
      <c r="E14" s="9">
        <f>'[1]Deposits by Fate'!E14</f>
        <v>3154.711360000001</v>
      </c>
      <c r="F14" s="10">
        <f t="shared" si="0"/>
        <v>44037.48164999963</v>
      </c>
    </row>
    <row r="15" spans="2:6" ht="15">
      <c r="B15" s="7" t="s">
        <v>63</v>
      </c>
      <c r="C15" s="9">
        <f>'[1]Deposits by Fate'!C15</f>
        <v>1913.763589999999</v>
      </c>
      <c r="D15" s="9">
        <f>'[1]Deposits by Fate'!D15</f>
        <v>27928.31984000057</v>
      </c>
      <c r="E15" s="9">
        <f>'[1]Deposits by Fate'!E15</f>
        <v>6443.626140000008</v>
      </c>
      <c r="F15" s="10">
        <f t="shared" si="0"/>
        <v>36285.709570000574</v>
      </c>
    </row>
    <row r="16" spans="2:6" ht="15">
      <c r="B16" s="7" t="s">
        <v>64</v>
      </c>
      <c r="C16" s="9">
        <f>'[1]Deposits by Fate'!C16</f>
        <v>599.5940999999998</v>
      </c>
      <c r="D16" s="9">
        <f>'[1]Deposits by Fate'!D16</f>
        <v>45411.05083000009</v>
      </c>
      <c r="E16" s="9">
        <f>'[1]Deposits by Fate'!E16</f>
        <v>8488.995369999997</v>
      </c>
      <c r="F16" s="10">
        <f t="shared" si="0"/>
        <v>54499.64030000009</v>
      </c>
    </row>
    <row r="17" spans="2:6" ht="15">
      <c r="B17" s="11" t="s">
        <v>10</v>
      </c>
      <c r="C17" s="12">
        <f>SUM(C7:C16)</f>
        <v>65557.29563999998</v>
      </c>
      <c r="D17" s="12">
        <f>SUM(D7:D16)</f>
        <v>177881.2379600005</v>
      </c>
      <c r="E17" s="12">
        <f>SUM(E7:E16)</f>
        <v>67054.937</v>
      </c>
      <c r="F17" s="12">
        <f>SUM(F7:F16)</f>
        <v>310493.47060000047</v>
      </c>
    </row>
    <row r="19" spans="2:7" ht="43.5" customHeight="1">
      <c r="B19" s="38" t="s">
        <v>51</v>
      </c>
      <c r="C19" s="38"/>
      <c r="D19" s="38"/>
      <c r="E19" s="38"/>
      <c r="F19" s="38"/>
      <c r="G19" s="14"/>
    </row>
    <row r="20" spans="2:7" ht="34.5" customHeight="1">
      <c r="B20" s="39" t="s">
        <v>52</v>
      </c>
      <c r="C20" s="39"/>
      <c r="D20" s="39"/>
      <c r="E20" s="39"/>
      <c r="F20" s="39"/>
      <c r="G20" s="15"/>
    </row>
    <row r="21" ht="15">
      <c r="B21" s="16" t="s">
        <v>65</v>
      </c>
    </row>
    <row r="22" ht="15">
      <c r="B22" s="16" t="s">
        <v>66</v>
      </c>
    </row>
    <row r="23" ht="15">
      <c r="B23" s="16" t="s">
        <v>67</v>
      </c>
    </row>
    <row r="27" ht="15" customHeight="1">
      <c r="G27" s="17"/>
    </row>
    <row r="28" ht="15" customHeight="1">
      <c r="G28" s="18"/>
    </row>
  </sheetData>
  <sheetProtection/>
  <mergeCells count="3">
    <mergeCell ref="C5:E5"/>
    <mergeCell ref="B19:F19"/>
    <mergeCell ref="B20:F2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K27"/>
  <sheetViews>
    <sheetView zoomScalePageLayoutView="0" workbookViewId="0" topLeftCell="A4">
      <selection activeCell="E19" sqref="E19"/>
    </sheetView>
  </sheetViews>
  <sheetFormatPr defaultColWidth="8.88671875" defaultRowHeight="15"/>
  <sheetData>
    <row r="2" spans="2:11" ht="15.75">
      <c r="B2" s="4" t="s">
        <v>80</v>
      </c>
      <c r="C2" s="19"/>
      <c r="D2" s="19"/>
      <c r="E2" s="19"/>
      <c r="F2" s="19"/>
      <c r="G2" s="19"/>
      <c r="H2" s="19"/>
      <c r="I2" s="19"/>
      <c r="J2" s="19"/>
      <c r="K2" s="19"/>
    </row>
    <row r="3" spans="2:11" ht="15">
      <c r="B3" s="5" t="s">
        <v>3</v>
      </c>
      <c r="C3" s="19"/>
      <c r="D3" s="19"/>
      <c r="E3" s="19"/>
      <c r="F3" s="19"/>
      <c r="G3" s="19"/>
      <c r="H3" s="19"/>
      <c r="I3" s="19"/>
      <c r="J3" s="19"/>
      <c r="K3" s="19"/>
    </row>
    <row r="4" spans="2:11" ht="15.75">
      <c r="B4" s="20"/>
      <c r="C4" s="19"/>
      <c r="D4" s="19"/>
      <c r="E4" s="19"/>
      <c r="F4" s="19"/>
      <c r="G4" s="19"/>
      <c r="H4" s="19"/>
      <c r="I4" s="19"/>
      <c r="J4" s="19"/>
      <c r="K4" s="19"/>
    </row>
    <row r="5" spans="2:11" ht="51">
      <c r="B5" s="6" t="s">
        <v>81</v>
      </c>
      <c r="C5" s="6" t="s">
        <v>55</v>
      </c>
      <c r="D5" s="6" t="s">
        <v>56</v>
      </c>
      <c r="E5" s="6" t="s">
        <v>57</v>
      </c>
      <c r="F5" s="6" t="s">
        <v>58</v>
      </c>
      <c r="G5" s="6" t="s">
        <v>60</v>
      </c>
      <c r="H5" s="6" t="s">
        <v>82</v>
      </c>
      <c r="I5" s="6" t="s">
        <v>64</v>
      </c>
      <c r="J5" s="6" t="s">
        <v>83</v>
      </c>
      <c r="K5" s="6" t="s">
        <v>10</v>
      </c>
    </row>
    <row r="6" spans="2:11" ht="15">
      <c r="B6" s="24" t="s">
        <v>71</v>
      </c>
      <c r="C6" s="9">
        <v>0</v>
      </c>
      <c r="D6" s="9">
        <v>19434.69352</v>
      </c>
      <c r="E6" s="9">
        <v>232640.52810999996</v>
      </c>
      <c r="F6" s="9">
        <v>0</v>
      </c>
      <c r="G6" s="9">
        <v>43136.651300000005</v>
      </c>
      <c r="H6" s="9">
        <v>6036.540009999996</v>
      </c>
      <c r="I6" s="9">
        <v>113134.07145000012</v>
      </c>
      <c r="J6" s="9">
        <v>59.59455</v>
      </c>
      <c r="K6" s="13">
        <v>414442.07894000004</v>
      </c>
    </row>
    <row r="7" spans="2:11" ht="15">
      <c r="B7" s="24">
        <v>2000</v>
      </c>
      <c r="C7" s="9">
        <v>0</v>
      </c>
      <c r="D7" s="9">
        <v>17697.00706406252</v>
      </c>
      <c r="E7" s="9">
        <v>134590.44035867957</v>
      </c>
      <c r="F7" s="9">
        <v>0</v>
      </c>
      <c r="G7" s="9">
        <v>479517.0102339871</v>
      </c>
      <c r="H7" s="9">
        <v>21189.440854410303</v>
      </c>
      <c r="I7" s="9">
        <v>91913.05938689661</v>
      </c>
      <c r="J7" s="9">
        <v>0</v>
      </c>
      <c r="K7" s="13">
        <v>744906.9578980361</v>
      </c>
    </row>
    <row r="8" spans="2:11" ht="15">
      <c r="B8" s="24">
        <v>2001</v>
      </c>
      <c r="C8" s="9">
        <v>27</v>
      </c>
      <c r="D8" s="9">
        <v>13881.379765308855</v>
      </c>
      <c r="E8" s="9">
        <v>146453.40118961642</v>
      </c>
      <c r="F8" s="9">
        <v>0</v>
      </c>
      <c r="G8" s="9">
        <v>369967.74200462725</v>
      </c>
      <c r="H8" s="9">
        <v>27441.107135034556</v>
      </c>
      <c r="I8" s="9">
        <v>78207.61007848033</v>
      </c>
      <c r="J8" s="9">
        <v>0</v>
      </c>
      <c r="K8" s="13">
        <v>635978.2401730673</v>
      </c>
    </row>
    <row r="9" spans="2:11" ht="15">
      <c r="B9" s="24">
        <v>2002</v>
      </c>
      <c r="C9" s="9">
        <v>0</v>
      </c>
      <c r="D9" s="9">
        <v>4677.318422396784</v>
      </c>
      <c r="E9" s="9">
        <v>85611.96115389233</v>
      </c>
      <c r="F9" s="9">
        <v>0</v>
      </c>
      <c r="G9" s="9">
        <v>467745.20944616385</v>
      </c>
      <c r="H9" s="9">
        <v>18533.722157151286</v>
      </c>
      <c r="I9" s="9">
        <v>77611.50584321469</v>
      </c>
      <c r="J9" s="9">
        <v>0</v>
      </c>
      <c r="K9" s="13">
        <v>654179.717022819</v>
      </c>
    </row>
    <row r="10" spans="2:11" ht="15">
      <c r="B10" s="24">
        <v>2003</v>
      </c>
      <c r="C10" s="9">
        <v>0</v>
      </c>
      <c r="D10" s="9">
        <v>1341.72251</v>
      </c>
      <c r="E10" s="9">
        <v>106998.16690999999</v>
      </c>
      <c r="F10" s="9">
        <v>0</v>
      </c>
      <c r="G10" s="9">
        <v>360978.35604</v>
      </c>
      <c r="H10" s="9">
        <v>9321.103199999998</v>
      </c>
      <c r="I10" s="9">
        <v>103496.16878000011</v>
      </c>
      <c r="J10" s="9">
        <v>0</v>
      </c>
      <c r="K10" s="13">
        <v>582135.5174400001</v>
      </c>
    </row>
    <row r="11" spans="2:11" ht="15">
      <c r="B11" s="24">
        <v>2004</v>
      </c>
      <c r="C11" s="9">
        <v>0</v>
      </c>
      <c r="D11" s="9">
        <v>1715.4453742653131</v>
      </c>
      <c r="E11" s="9">
        <v>230123.30610527936</v>
      </c>
      <c r="F11" s="9">
        <v>0</v>
      </c>
      <c r="G11" s="9">
        <v>300459.9783878578</v>
      </c>
      <c r="H11" s="9">
        <v>10212.30212646247</v>
      </c>
      <c r="I11" s="9">
        <v>109694.07108907995</v>
      </c>
      <c r="J11" s="9">
        <v>0</v>
      </c>
      <c r="K11" s="13">
        <v>652205.1030829449</v>
      </c>
    </row>
    <row r="12" spans="2:11" ht="15">
      <c r="B12" s="24"/>
      <c r="C12" s="9"/>
      <c r="D12" s="9"/>
      <c r="E12" s="9"/>
      <c r="F12" s="9"/>
      <c r="G12" s="9"/>
      <c r="H12" s="9"/>
      <c r="I12" s="9"/>
      <c r="J12" s="9"/>
      <c r="K12" s="13"/>
    </row>
    <row r="13" spans="2:11" ht="15">
      <c r="B13" s="24">
        <v>2006</v>
      </c>
      <c r="C13" s="9">
        <v>3479.6810000000005</v>
      </c>
      <c r="D13" s="9">
        <v>6208.016949999999</v>
      </c>
      <c r="E13" s="9">
        <v>3009.38026</v>
      </c>
      <c r="F13" s="9">
        <v>0</v>
      </c>
      <c r="G13" s="9">
        <v>206410.40388000003</v>
      </c>
      <c r="H13" s="9">
        <v>22758.39082999999</v>
      </c>
      <c r="I13" s="9">
        <v>108279.77842000003</v>
      </c>
      <c r="J13" s="9">
        <v>92.36200000000001</v>
      </c>
      <c r="K13" s="13">
        <v>350238.01334000006</v>
      </c>
    </row>
    <row r="14" spans="2:11" ht="15">
      <c r="B14" s="24">
        <v>2007</v>
      </c>
      <c r="C14" s="9">
        <v>6600.985</v>
      </c>
      <c r="D14" s="9">
        <v>4231.712350000001</v>
      </c>
      <c r="E14" s="9">
        <v>662.84791</v>
      </c>
      <c r="F14" s="9">
        <v>0</v>
      </c>
      <c r="G14" s="9">
        <v>174627.98470999987</v>
      </c>
      <c r="H14" s="9">
        <v>27480.22793000005</v>
      </c>
      <c r="I14" s="9">
        <v>73036.71039000005</v>
      </c>
      <c r="J14" s="9">
        <v>326.765</v>
      </c>
      <c r="K14" s="13">
        <v>286967.23329</v>
      </c>
    </row>
    <row r="15" spans="2:11" ht="15">
      <c r="B15" s="24">
        <v>2008</v>
      </c>
      <c r="C15" s="9">
        <v>10562.71</v>
      </c>
      <c r="D15" s="9">
        <v>6239.339180000001</v>
      </c>
      <c r="E15" s="9">
        <v>3356.66921</v>
      </c>
      <c r="F15" s="9">
        <v>0</v>
      </c>
      <c r="G15" s="9">
        <v>157050.81650000004</v>
      </c>
      <c r="H15" s="9">
        <v>60049.65938000003</v>
      </c>
      <c r="I15" s="9">
        <v>68185.10559</v>
      </c>
      <c r="J15" s="9">
        <v>442.64</v>
      </c>
      <c r="K15" s="13">
        <v>305886.9398600001</v>
      </c>
    </row>
    <row r="16" spans="2:11" ht="15">
      <c r="B16" s="24">
        <v>2009</v>
      </c>
      <c r="C16" s="9">
        <v>6043.475</v>
      </c>
      <c r="D16" s="9">
        <v>7603.8318</v>
      </c>
      <c r="E16" s="9">
        <v>1839.57202</v>
      </c>
      <c r="F16" s="9">
        <v>0</v>
      </c>
      <c r="G16" s="9">
        <v>123180.23222999998</v>
      </c>
      <c r="H16" s="9">
        <v>48129.25285000002</v>
      </c>
      <c r="I16" s="9">
        <v>67746.01531999999</v>
      </c>
      <c r="J16" s="9">
        <v>92</v>
      </c>
      <c r="K16" s="13">
        <v>254634.37922</v>
      </c>
    </row>
    <row r="17" spans="2:11" ht="15">
      <c r="B17" s="24">
        <v>2010</v>
      </c>
      <c r="C17" s="9">
        <v>3806.4830000000006</v>
      </c>
      <c r="D17" s="9">
        <v>12368.93258</v>
      </c>
      <c r="E17" s="9">
        <v>452.95</v>
      </c>
      <c r="F17" s="9">
        <v>0</v>
      </c>
      <c r="G17" s="9">
        <v>164428.10130999997</v>
      </c>
      <c r="H17" s="9">
        <v>83766.56459000046</v>
      </c>
      <c r="I17" s="9">
        <v>53877.94506</v>
      </c>
      <c r="J17" s="9">
        <v>71.37</v>
      </c>
      <c r="K17" s="13">
        <v>318772.34654000046</v>
      </c>
    </row>
    <row r="18" spans="2:11" ht="15">
      <c r="B18" s="24">
        <v>2011</v>
      </c>
      <c r="C18" s="9">
        <v>871.81626</v>
      </c>
      <c r="D18" s="9">
        <v>7906.074110000001</v>
      </c>
      <c r="E18" s="9">
        <v>17.47</v>
      </c>
      <c r="F18" s="9">
        <v>0</v>
      </c>
      <c r="G18" s="9">
        <v>159047.90699999998</v>
      </c>
      <c r="H18" s="9">
        <v>94721.89181000003</v>
      </c>
      <c r="I18" s="9">
        <v>61874.487739999975</v>
      </c>
      <c r="J18" s="9">
        <v>114.1</v>
      </c>
      <c r="K18" s="13">
        <v>324553.74691999995</v>
      </c>
    </row>
    <row r="19" spans="2:11" ht="15">
      <c r="B19" s="24">
        <v>2012</v>
      </c>
      <c r="C19" s="9">
        <v>8994.84629</v>
      </c>
      <c r="D19" s="9">
        <v>7453.70658</v>
      </c>
      <c r="E19" s="9">
        <v>66.43285</v>
      </c>
      <c r="F19" s="9">
        <v>0</v>
      </c>
      <c r="G19" s="9">
        <v>137270.43590999988</v>
      </c>
      <c r="H19" s="9">
        <v>123353.3193699998</v>
      </c>
      <c r="I19" s="9">
        <v>47437.06856</v>
      </c>
      <c r="J19" s="9">
        <v>2.36</v>
      </c>
      <c r="K19" s="13">
        <v>324578.16955999966</v>
      </c>
    </row>
    <row r="20" spans="2:11" ht="15">
      <c r="B20" s="24">
        <v>2013</v>
      </c>
      <c r="C20" s="9">
        <f>'[1]Fate Trends'!C20</f>
        <v>3897.18738</v>
      </c>
      <c r="D20" s="9">
        <f>'[1]Fate Trends'!D20</f>
        <v>4203.303530000001</v>
      </c>
      <c r="E20" s="9">
        <f>'[1]Fate Trends'!E20</f>
        <v>63.79</v>
      </c>
      <c r="F20" s="9">
        <f>'[1]Fate Trends'!F20</f>
        <v>0</v>
      </c>
      <c r="G20" s="9">
        <f>'[1]Fate Trends'!G20</f>
        <v>167419.8581700002</v>
      </c>
      <c r="H20" s="9">
        <f>'[1]Fate Trends'!H20</f>
        <v>80323.19122000021</v>
      </c>
      <c r="I20" s="9">
        <f>'[1]Fate Trends'!I20</f>
        <v>54499.64030000009</v>
      </c>
      <c r="J20" s="9">
        <f>'[1]Fate Trends'!J20</f>
        <v>0</v>
      </c>
      <c r="K20" s="13">
        <f>SUM(C20:J20)</f>
        <v>310406.97060000047</v>
      </c>
    </row>
    <row r="22" ht="15">
      <c r="B22" s="21" t="s">
        <v>75</v>
      </c>
    </row>
    <row r="23" ht="15">
      <c r="B23" s="25" t="s">
        <v>76</v>
      </c>
    </row>
    <row r="24" ht="15">
      <c r="B24" s="23" t="s">
        <v>77</v>
      </c>
    </row>
    <row r="25" ht="15">
      <c r="B25" s="22" t="s">
        <v>78</v>
      </c>
    </row>
    <row r="26" ht="15">
      <c r="B26" s="16" t="s">
        <v>66</v>
      </c>
    </row>
    <row r="27" ht="15">
      <c r="B27" s="16" t="s">
        <v>67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K33"/>
  <sheetViews>
    <sheetView tabSelected="1" zoomScalePageLayoutView="0" workbookViewId="0" topLeftCell="A1">
      <selection activeCell="G23" sqref="G23"/>
    </sheetView>
  </sheetViews>
  <sheetFormatPr defaultColWidth="8.88671875" defaultRowHeight="15"/>
  <cols>
    <col min="2" max="2" width="19.88671875" style="0" customWidth="1"/>
    <col min="3" max="3" width="16.99609375" style="0" customWidth="1"/>
    <col min="6" max="6" width="7.6640625" style="0" customWidth="1"/>
  </cols>
  <sheetData>
    <row r="2" spans="2:10" ht="15.75">
      <c r="B2" s="4" t="s">
        <v>84</v>
      </c>
      <c r="C2" s="26"/>
      <c r="D2" s="26"/>
      <c r="E2" s="26"/>
      <c r="F2" s="26"/>
      <c r="G2" s="26"/>
      <c r="H2" s="26"/>
      <c r="I2" s="26"/>
      <c r="J2" s="26"/>
    </row>
    <row r="3" spans="2:10" ht="15">
      <c r="B3" s="5" t="s">
        <v>3</v>
      </c>
      <c r="C3" s="26"/>
      <c r="D3" s="26"/>
      <c r="E3" s="26"/>
      <c r="F3" s="26"/>
      <c r="G3" s="26"/>
      <c r="H3" s="26"/>
      <c r="I3" s="26"/>
      <c r="J3" s="26"/>
    </row>
    <row r="4" spans="3:9" ht="15" customHeight="1">
      <c r="C4" s="37" t="s">
        <v>85</v>
      </c>
      <c r="D4" s="37"/>
      <c r="E4" s="37"/>
      <c r="G4" s="26"/>
      <c r="H4" s="26"/>
      <c r="I4" s="26"/>
    </row>
    <row r="5" spans="2:9" ht="25.5">
      <c r="B5" s="6" t="s">
        <v>86</v>
      </c>
      <c r="C5" s="6" t="s">
        <v>7</v>
      </c>
      <c r="D5" s="6" t="s">
        <v>8</v>
      </c>
      <c r="E5" s="6" t="s">
        <v>9</v>
      </c>
      <c r="F5" s="6" t="s">
        <v>87</v>
      </c>
      <c r="G5" s="26"/>
      <c r="H5" s="26"/>
      <c r="I5" s="26"/>
    </row>
    <row r="6" spans="2:9" ht="15" customHeight="1">
      <c r="B6" s="27" t="s">
        <v>7</v>
      </c>
      <c r="C6" s="9">
        <f>'[1]Movements'!C6</f>
        <v>3324.9077600000046</v>
      </c>
      <c r="D6" s="9">
        <f>'[1]Movements'!D6</f>
        <v>356.89149999999995</v>
      </c>
      <c r="E6" s="9">
        <f>'[1]Movements'!E6</f>
        <v>8390.3712</v>
      </c>
      <c r="F6" s="13">
        <f>SUM(C6:E6)-C6</f>
        <v>8747.2627</v>
      </c>
      <c r="G6" s="26"/>
      <c r="H6" s="26"/>
      <c r="I6" s="26"/>
    </row>
    <row r="7" spans="2:9" ht="15">
      <c r="B7" s="27" t="s">
        <v>8</v>
      </c>
      <c r="C7" s="9">
        <f>'[1]Movements'!C7</f>
        <v>6.3168</v>
      </c>
      <c r="D7" s="9">
        <f>'[1]Movements'!D7</f>
        <v>45676.54331000026</v>
      </c>
      <c r="E7" s="9">
        <f>'[1]Movements'!E7</f>
        <v>5754.308520000005</v>
      </c>
      <c r="F7" s="13">
        <f>SUM(C7:E7)-D7</f>
        <v>5760.6253200000065</v>
      </c>
      <c r="G7" s="26"/>
      <c r="H7" s="26"/>
      <c r="I7" s="26"/>
    </row>
    <row r="8" spans="2:9" ht="15">
      <c r="B8" s="27" t="s">
        <v>9</v>
      </c>
      <c r="C8" s="9">
        <f>'[1]Movements'!C8</f>
        <v>19617.2007</v>
      </c>
      <c r="D8" s="9">
        <f>'[1]Movements'!D8</f>
        <v>8567.252969999992</v>
      </c>
      <c r="E8" s="9">
        <f>'[1]Movements'!E8</f>
        <v>21869.184560000012</v>
      </c>
      <c r="F8" s="13">
        <f>SUM(C8:E8)-E8</f>
        <v>28184.45367</v>
      </c>
      <c r="G8" s="26"/>
      <c r="H8" s="26"/>
      <c r="I8" s="26"/>
    </row>
    <row r="9" spans="2:9" ht="15" customHeight="1">
      <c r="B9" s="28" t="s">
        <v>10</v>
      </c>
      <c r="C9" s="13">
        <f>SUM(C6:C8)</f>
        <v>22948.425260000007</v>
      </c>
      <c r="D9" s="13">
        <f>SUM(D6:D8)</f>
        <v>54600.687780000255</v>
      </c>
      <c r="E9" s="13">
        <f>SUM(E6:E8)</f>
        <v>36013.864280000016</v>
      </c>
      <c r="F9" s="9"/>
      <c r="G9" s="26"/>
      <c r="H9" s="26"/>
      <c r="I9" s="26"/>
    </row>
    <row r="10" spans="2:10" ht="15">
      <c r="B10" s="29"/>
      <c r="C10" s="30"/>
      <c r="D10" s="31"/>
      <c r="E10" s="31"/>
      <c r="F10" s="31"/>
      <c r="G10" s="31"/>
      <c r="H10" s="26"/>
      <c r="I10" s="26"/>
      <c r="J10" s="26"/>
    </row>
    <row r="11" spans="2:10" ht="15">
      <c r="B11" s="29"/>
      <c r="C11" s="30"/>
      <c r="D11" s="31"/>
      <c r="E11" s="31"/>
      <c r="F11" s="31"/>
      <c r="G11" s="31"/>
      <c r="H11" s="26"/>
      <c r="I11" s="26"/>
      <c r="J11" s="26"/>
    </row>
    <row r="12" spans="2:10" ht="15.75">
      <c r="B12" s="4" t="s">
        <v>88</v>
      </c>
      <c r="C12" s="32"/>
      <c r="D12" s="32"/>
      <c r="E12" s="32"/>
      <c r="F12" s="32"/>
      <c r="G12" s="32"/>
      <c r="H12" s="26"/>
      <c r="I12" s="26"/>
      <c r="J12" s="26"/>
    </row>
    <row r="13" spans="2:10" ht="15">
      <c r="B13" s="5" t="s">
        <v>3</v>
      </c>
      <c r="C13" s="5"/>
      <c r="D13" s="5"/>
      <c r="E13" s="5"/>
      <c r="F13" s="5"/>
      <c r="G13" s="32"/>
      <c r="H13" s="26"/>
      <c r="I13" s="26"/>
      <c r="J13" s="26"/>
    </row>
    <row r="14" spans="3:11" ht="15">
      <c r="C14" s="33"/>
      <c r="D14" s="37" t="s">
        <v>4</v>
      </c>
      <c r="E14" s="37"/>
      <c r="F14" s="37"/>
      <c r="G14" s="33"/>
      <c r="H14" s="32"/>
      <c r="I14" s="26"/>
      <c r="J14" s="26"/>
      <c r="K14" s="26"/>
    </row>
    <row r="15" spans="2:10" ht="38.25">
      <c r="B15" s="6" t="s">
        <v>89</v>
      </c>
      <c r="C15" s="6" t="s">
        <v>90</v>
      </c>
      <c r="D15" s="6" t="s">
        <v>7</v>
      </c>
      <c r="E15" s="6" t="s">
        <v>8</v>
      </c>
      <c r="F15" s="6" t="s">
        <v>9</v>
      </c>
      <c r="G15" s="6" t="s">
        <v>87</v>
      </c>
      <c r="H15" s="26"/>
      <c r="I15" s="26"/>
      <c r="J15" s="26"/>
    </row>
    <row r="16" spans="2:10" ht="15">
      <c r="B16" s="27" t="s">
        <v>91</v>
      </c>
      <c r="C16" s="27" t="s">
        <v>92</v>
      </c>
      <c r="D16" s="9">
        <f>'[1]Movements'!D16</f>
        <v>41532.46088000002</v>
      </c>
      <c r="E16" s="9">
        <f>'[1]Movements'!E16</f>
        <v>120471.68399000043</v>
      </c>
      <c r="F16" s="9">
        <f>'[1]Movements'!F16</f>
        <v>30906.377159999978</v>
      </c>
      <c r="G16" s="13">
        <f>SUM(D16:F16)</f>
        <v>192910.52203000043</v>
      </c>
      <c r="H16" s="26"/>
      <c r="I16" s="26"/>
      <c r="J16" s="26"/>
    </row>
    <row r="17" spans="2:10" ht="15">
      <c r="B17" s="27" t="s">
        <v>91</v>
      </c>
      <c r="C17" s="27" t="s">
        <v>93</v>
      </c>
      <c r="D17" s="9">
        <f>'[1]Movements'!D17</f>
        <v>1070.0365000000002</v>
      </c>
      <c r="E17" s="9">
        <f>'[1]Movements'!E17</f>
        <v>2588.5992699999997</v>
      </c>
      <c r="F17" s="9">
        <f>'[1]Movements'!F17</f>
        <v>134.0394</v>
      </c>
      <c r="G17" s="13">
        <f>SUM(D17:F17)</f>
        <v>3792.67517</v>
      </c>
      <c r="H17" s="26"/>
      <c r="I17" s="26"/>
      <c r="J17" s="9"/>
    </row>
    <row r="18" spans="2:10" ht="15">
      <c r="B18" s="27" t="s">
        <v>91</v>
      </c>
      <c r="C18" s="27" t="s">
        <v>94</v>
      </c>
      <c r="D18" s="9">
        <f>'[1]Movements'!D18</f>
        <v>6.373</v>
      </c>
      <c r="E18" s="9">
        <f>'[1]Movements'!E18</f>
        <v>216.4304</v>
      </c>
      <c r="F18" s="9">
        <f>'[1]Movements'!F18</f>
        <v>0</v>
      </c>
      <c r="G18" s="13">
        <f>SUM(D18:F18)</f>
        <v>222.80339999999998</v>
      </c>
      <c r="H18" s="26"/>
      <c r="I18" s="26"/>
      <c r="J18" s="26"/>
    </row>
    <row r="19" spans="2:10" ht="15">
      <c r="B19" s="27" t="s">
        <v>91</v>
      </c>
      <c r="C19" s="27" t="s">
        <v>95</v>
      </c>
      <c r="D19" s="9">
        <f>'[1]Movements'!D19</f>
        <v>0</v>
      </c>
      <c r="E19" s="9">
        <f>'[1]Movements'!E19</f>
        <v>2.6240200000000002</v>
      </c>
      <c r="F19" s="9">
        <f>'[1]Movements'!F19</f>
        <v>0.65616</v>
      </c>
      <c r="G19" s="13">
        <f>SUM(D19:F19)</f>
        <v>3.28018</v>
      </c>
      <c r="H19" s="26"/>
      <c r="I19" s="26"/>
      <c r="J19" s="26"/>
    </row>
    <row r="20" spans="2:10" ht="15">
      <c r="B20" s="27" t="s">
        <v>96</v>
      </c>
      <c r="C20" s="27" t="s">
        <v>92</v>
      </c>
      <c r="D20" s="9">
        <f>'[1]Movements'!D20</f>
        <v>42783.73699000003</v>
      </c>
      <c r="E20" s="9">
        <f>'[1]Movements'!E20</f>
        <v>60203.61973999972</v>
      </c>
      <c r="F20" s="9">
        <f>'[1]Movements'!F20</f>
        <v>46864.52747999979</v>
      </c>
      <c r="G20" s="13">
        <f>SUM(D20:F20)</f>
        <v>149851.88420999952</v>
      </c>
      <c r="H20" s="26"/>
      <c r="I20" s="26"/>
      <c r="J20" s="26"/>
    </row>
    <row r="21" spans="2:10" ht="18" customHeight="1">
      <c r="B21" s="40" t="s">
        <v>97</v>
      </c>
      <c r="C21" s="40"/>
      <c r="D21" s="34">
        <f>(D16+D17+D18)-D20</f>
        <v>-174.86661000000458</v>
      </c>
      <c r="E21" s="35">
        <f>(E16+E17+E18)-E20</f>
        <v>63073.09392000071</v>
      </c>
      <c r="F21" s="34">
        <f>(F16+F17+F18)-F20</f>
        <v>-15824.110919999814</v>
      </c>
      <c r="G21" s="35">
        <f>(G16+G17+G18)-G20</f>
        <v>47074.11639000091</v>
      </c>
      <c r="H21" s="26"/>
      <c r="I21" s="26"/>
      <c r="J21" s="26"/>
    </row>
    <row r="22" spans="2:10" ht="15">
      <c r="B22" s="26"/>
      <c r="C22" s="26"/>
      <c r="D22" s="26"/>
      <c r="E22" s="26"/>
      <c r="F22" s="26"/>
      <c r="G22" s="26"/>
      <c r="H22" s="26"/>
      <c r="I22" s="26"/>
      <c r="J22" s="26"/>
    </row>
    <row r="23" spans="2:10" ht="15">
      <c r="B23" s="36" t="s">
        <v>98</v>
      </c>
      <c r="C23" s="26"/>
      <c r="D23" s="26"/>
      <c r="E23" s="26"/>
      <c r="F23" s="26"/>
      <c r="G23" s="26"/>
      <c r="H23" s="26"/>
      <c r="I23" s="26"/>
      <c r="J23" s="26"/>
    </row>
    <row r="24" spans="2:10" ht="15">
      <c r="B24" s="21" t="s">
        <v>99</v>
      </c>
      <c r="C24" s="26"/>
      <c r="D24" s="26"/>
      <c r="E24" s="26"/>
      <c r="F24" s="26"/>
      <c r="G24" s="26"/>
      <c r="H24" s="26"/>
      <c r="I24" s="26"/>
      <c r="J24" s="26"/>
    </row>
    <row r="25" spans="2:10" ht="15">
      <c r="B25" s="21" t="s">
        <v>100</v>
      </c>
      <c r="C25" s="26"/>
      <c r="D25" s="26"/>
      <c r="E25" s="26"/>
      <c r="F25" s="26"/>
      <c r="G25" s="26"/>
      <c r="H25" s="26"/>
      <c r="I25" s="26"/>
      <c r="J25" s="26"/>
    </row>
    <row r="26" spans="2:10" ht="15">
      <c r="B26" s="21" t="s">
        <v>101</v>
      </c>
      <c r="C26" s="26"/>
      <c r="D26" s="26"/>
      <c r="E26" s="26"/>
      <c r="F26" s="26"/>
      <c r="G26" s="26"/>
      <c r="H26" s="26"/>
      <c r="I26" s="26"/>
      <c r="J26" s="26"/>
    </row>
    <row r="27" spans="2:10" ht="15">
      <c r="B27" s="21" t="s">
        <v>102</v>
      </c>
      <c r="C27" s="26"/>
      <c r="D27" s="26"/>
      <c r="E27" s="26"/>
      <c r="F27" s="26"/>
      <c r="G27" s="26"/>
      <c r="H27" s="26"/>
      <c r="I27" s="26"/>
      <c r="J27" s="26"/>
    </row>
    <row r="28" spans="2:10" ht="15">
      <c r="B28" s="21" t="s">
        <v>103</v>
      </c>
      <c r="C28" s="26"/>
      <c r="D28" s="26"/>
      <c r="E28" s="26"/>
      <c r="F28" s="26"/>
      <c r="G28" s="26"/>
      <c r="H28" s="26"/>
      <c r="I28" s="26"/>
      <c r="J28" s="26"/>
    </row>
    <row r="30" ht="15">
      <c r="B30" s="21" t="s">
        <v>104</v>
      </c>
    </row>
    <row r="31" ht="15">
      <c r="B31" s="25" t="s">
        <v>76</v>
      </c>
    </row>
    <row r="33" ht="15">
      <c r="B33" s="25" t="s">
        <v>105</v>
      </c>
    </row>
  </sheetData>
  <sheetProtection/>
  <mergeCells count="3">
    <mergeCell ref="C4:E4"/>
    <mergeCell ref="D14:F14"/>
    <mergeCell ref="B21:C2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ILAUBE02</dc:creator>
  <cp:keywords/>
  <dc:description/>
  <cp:lastModifiedBy>O'Brien, Cathy</cp:lastModifiedBy>
  <dcterms:created xsi:type="dcterms:W3CDTF">2014-10-01T11:23:09Z</dcterms:created>
  <dcterms:modified xsi:type="dcterms:W3CDTF">2014-12-05T14:56:34Z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7ba47d39-d622-4691-8ca6-c1932ae1b5c1</vt:lpwstr>
  </property>
  <property fmtid="{D5CDD505-2E9C-101B-9397-08002B2CF9AE}" pid="3" name="ContentTypeId">
    <vt:lpwstr>0x01010067EB80C5FE939D4A9B3D8BA62129B7F50100609A9406F234DE4690F185DD54E4410F</vt:lpwstr>
  </property>
  <property fmtid="{D5CDD505-2E9C-101B-9397-08002B2CF9AE}" pid="4" name="_dlc_DocId">
    <vt:lpwstr>SAMP-195-10</vt:lpwstr>
  </property>
  <property fmtid="{D5CDD505-2E9C-101B-9397-08002B2CF9AE}" pid="5" name="_dlc_DocIdUrl">
    <vt:lpwstr>https://cyfoethnaturiolcymru.sharepoint.com/sites/smar/reporting/was/_layouts/15/DocIdRedir.aspx?ID=SAMP-195-10, SAMP-195-10</vt:lpwstr>
  </property>
</Properties>
</file>